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Консолидированная отчетность с 2023\2025\Месячная отчетность\12 Декабрь 2025\"/>
    </mc:Choice>
  </mc:AlternateContent>
  <xr:revisionPtr revIDLastSave="0" documentId="13_ncr:1_{030579C0-09BE-428C-80A6-B93530C15AA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5" i="5" s="1"/>
  <c r="C6" i="5"/>
  <c r="C5" i="5" s="1"/>
  <c r="D24" i="4"/>
  <c r="C24" i="4"/>
  <c r="D23" i="4"/>
  <c r="C23" i="4"/>
  <c r="D22" i="4"/>
  <c r="C22" i="4"/>
  <c r="D21" i="4"/>
  <c r="C21" i="4"/>
  <c r="D20" i="4"/>
  <c r="C20" i="4"/>
  <c r="D19" i="4"/>
  <c r="C19" i="4"/>
  <c r="D4" i="4"/>
  <c r="C4" i="4"/>
  <c r="M31" i="3"/>
  <c r="M25" i="3" s="1"/>
  <c r="L31" i="3"/>
  <c r="K31" i="3"/>
  <c r="J31" i="3"/>
  <c r="I31" i="3"/>
  <c r="H31" i="3"/>
  <c r="G31" i="3"/>
  <c r="F31" i="3"/>
  <c r="E31" i="3"/>
  <c r="D31" i="3"/>
  <c r="C31" i="3"/>
  <c r="O26" i="3"/>
  <c r="N26" i="3"/>
  <c r="M26" i="3"/>
  <c r="L26" i="3"/>
  <c r="K26" i="3"/>
  <c r="J26" i="3"/>
  <c r="I26" i="3"/>
  <c r="I25" i="3" s="1"/>
  <c r="H26" i="3"/>
  <c r="H25" i="3" s="1"/>
  <c r="H6" i="3" s="1"/>
  <c r="G26" i="3"/>
  <c r="F26" i="3"/>
  <c r="F25" i="3" s="1"/>
  <c r="E26" i="3"/>
  <c r="D26" i="3"/>
  <c r="C26" i="3"/>
  <c r="L25" i="3"/>
  <c r="M11" i="3"/>
  <c r="L11" i="3"/>
  <c r="L7" i="3" s="1"/>
  <c r="K11" i="3"/>
  <c r="J11" i="3"/>
  <c r="I11" i="3"/>
  <c r="I7" i="3" s="1"/>
  <c r="H11" i="3"/>
  <c r="G11" i="3"/>
  <c r="F11" i="3"/>
  <c r="F7" i="3" s="1"/>
  <c r="E11" i="3"/>
  <c r="D11" i="3"/>
  <c r="C11" i="3"/>
  <c r="C7" i="3" s="1"/>
  <c r="M7" i="3"/>
  <c r="K7" i="3"/>
  <c r="J7" i="3"/>
  <c r="H7" i="3"/>
  <c r="G7" i="3"/>
  <c r="E7" i="3"/>
  <c r="D7" i="3"/>
  <c r="D21" i="2"/>
  <c r="D27" i="2" s="1"/>
  <c r="C21" i="2"/>
  <c r="C27" i="2" s="1"/>
  <c r="G25" i="3" l="1"/>
  <c r="G6" i="3" s="1"/>
  <c r="C25" i="3"/>
  <c r="J25" i="3"/>
  <c r="J6" i="3" s="1"/>
  <c r="L6" i="3"/>
  <c r="E25" i="3"/>
  <c r="D25" i="3"/>
  <c r="D6" i="3" s="1"/>
  <c r="K25" i="3"/>
  <c r="K6" i="3" s="1"/>
  <c r="E6" i="3"/>
  <c r="C6" i="3"/>
  <c r="M6" i="3"/>
  <c r="F6" i="3"/>
  <c r="I6" i="3"/>
</calcChain>
</file>

<file path=xl/sharedStrings.xml><?xml version="1.0" encoding="utf-8"?>
<sst xmlns="http://schemas.openxmlformats.org/spreadsheetml/2006/main" count="264" uniqueCount="174">
  <si>
    <t>за январь-декабрь 2025 года</t>
  </si>
  <si>
    <t xml:space="preserve">ПРЕДСТАВЛЯЕТСЯ В ЭЛЕКТРОННОМ ВИДЕ </t>
  </si>
  <si>
    <t>Кому представляется отчетность</t>
  </si>
  <si>
    <t>Периодичность представления</t>
  </si>
  <si>
    <t>Министерству финансов</t>
  </si>
  <si>
    <t>месячная</t>
  </si>
  <si>
    <t>Наименование отчитывающейся организации (заполняет организация, которая представляет отчет)</t>
  </si>
  <si>
    <t>ВЕДОМСТВЕННАЯ ОТЧЁТНОСТЬ</t>
  </si>
  <si>
    <t>ОТЧЕТ
об основных показателях финансово-хозяйственной
деятельности страховой организации</t>
  </si>
  <si>
    <t>Кто представляет отчетность</t>
  </si>
  <si>
    <t>Срок представления</t>
  </si>
  <si>
    <t>До 22-го числа месяца, следующего за отчетным</t>
  </si>
  <si>
    <t>ЗАО "СК"Белросстрах"</t>
  </si>
  <si>
    <t>Страховые организации</t>
  </si>
  <si>
    <t>Приложение 3
к постановлению Министерства финансов Республики Беларусь 28.11.2019 № 69</t>
  </si>
  <si>
    <t>Доходы по инвестиционной деятельности</t>
  </si>
  <si>
    <t>15</t>
  </si>
  <si>
    <t>16</t>
  </si>
  <si>
    <t>Расходы по финансовой деятельности</t>
  </si>
  <si>
    <t>Прибыль (убыток) до налогообложения (сумма строк 01, 02, 03, 10, 12, 14, 16 – сумма строк 04, 05, 06, 07, 08, 09, 11, 13, 15, 17)</t>
  </si>
  <si>
    <t>22</t>
  </si>
  <si>
    <t>Чистая прибыль (убыток)
(строки ± 18 - 19 ± 20 ± 21 - 22 - 23)</t>
  </si>
  <si>
    <t>Код строки</t>
  </si>
  <si>
    <t>За январь-декабрь 2024 года</t>
  </si>
  <si>
    <t>4</t>
  </si>
  <si>
    <t>02</t>
  </si>
  <si>
    <t>03</t>
  </si>
  <si>
    <t>04</t>
  </si>
  <si>
    <t>05</t>
  </si>
  <si>
    <t>07</t>
  </si>
  <si>
    <t>08</t>
  </si>
  <si>
    <t>09</t>
  </si>
  <si>
    <t>Расходы по деятельности, связанной со страхованием</t>
  </si>
  <si>
    <t>Прочие расходы по текущей деятельности</t>
  </si>
  <si>
    <t>Доходы по финансовой деятельности</t>
  </si>
  <si>
    <t>18</t>
  </si>
  <si>
    <t>Налог на прибыль</t>
  </si>
  <si>
    <t>Изменение отложенных налоговых активов</t>
  </si>
  <si>
    <t>21</t>
  </si>
  <si>
    <t>Прочие налоги и сборы, исчисляемые из прибыли (дохода)</t>
  </si>
  <si>
    <t>Прочие платежи, исчисляемые из прибыли (дохода)</t>
  </si>
  <si>
    <t>Страховые премии по рискам, принятым в перестрахование</t>
  </si>
  <si>
    <t>Выплаты страхового возмещения и страхового обеспечения</t>
  </si>
  <si>
    <t>Возмещение доли убытков по рискам, принятым в перестрахование</t>
  </si>
  <si>
    <t>Отчисления в фонды предупредительных (превентивных) мероприятий и гарантийные фонды</t>
  </si>
  <si>
    <t>Расходы на ведение дела</t>
  </si>
  <si>
    <t>Изменения страховых резервов</t>
  </si>
  <si>
    <t>Наименование показателей</t>
  </si>
  <si>
    <t>За январь-декабрь 2025 года</t>
  </si>
  <si>
    <t>1</t>
  </si>
  <si>
    <t>2</t>
  </si>
  <si>
    <t>20</t>
  </si>
  <si>
    <t>11</t>
  </si>
  <si>
    <t>12</t>
  </si>
  <si>
    <t>13</t>
  </si>
  <si>
    <t>10</t>
  </si>
  <si>
    <t>19</t>
  </si>
  <si>
    <t>Изменение отложенных налоговых обязательств</t>
  </si>
  <si>
    <t>24</t>
  </si>
  <si>
    <t>РАЗДЕЛ I. Основные показатели деятельности                                                                                (рублей)</t>
  </si>
  <si>
    <t>01</t>
  </si>
  <si>
    <t>06</t>
  </si>
  <si>
    <t>Доходы по деятельности, связанной со страхованием</t>
  </si>
  <si>
    <t>Прочие доходы по текущей деятельности</t>
  </si>
  <si>
    <t>14</t>
  </si>
  <si>
    <t>Расходы по инвестиционной деятельности</t>
  </si>
  <si>
    <t>17</t>
  </si>
  <si>
    <t>Страховые взносы по договорам прямого
страхования и сострахования – всего</t>
  </si>
  <si>
    <t>Возмещение доли убытков по рискам, переданным в перестрахование</t>
  </si>
  <si>
    <t>Страховые премии по рискам, переданным в перестрахование</t>
  </si>
  <si>
    <t>3</t>
  </si>
  <si>
    <t>23</t>
  </si>
  <si>
    <t>страховая сумма, рублей</t>
  </si>
  <si>
    <t xml:space="preserve">   1.2. гражданами</t>
  </si>
  <si>
    <t>9. Государственное страхование (предусмотренное законодательством обязательное страхование жизни, здоровья и (или) имущества граждан за счет средств соответствующего бюджета)</t>
  </si>
  <si>
    <t>в том числе:
4.1. договоры внутреннего страхования</t>
  </si>
  <si>
    <t>06.3</t>
  </si>
  <si>
    <t>5. Страхование гражданской
 ответственности перевозчика перед 
пассажирами</t>
  </si>
  <si>
    <t>3. Имущественное страхование - всего</t>
  </si>
  <si>
    <t>11. Страхование гражданской 
ответственности перевозчика 
при перевозке опасных грузов</t>
  </si>
  <si>
    <t>12. Иные виды обязательного страхования, определенные актами Президента Республики Беларусь</t>
  </si>
  <si>
    <t>16.1</t>
  </si>
  <si>
    <t>II. Добровольное и вмененное страхование - всего (сумма строк 16,17,18,23,24)</t>
  </si>
  <si>
    <t>1. Личное страхование, относящееся к страхованию жизни - всего</t>
  </si>
  <si>
    <t>Договоры, заключенные и прекращенные в отчетном периоде
в отчетном периоде</t>
  </si>
  <si>
    <t>10. Страхование гражданской 
ответственности юридических лиц и 
индивидуальных предпринимателей за 
вред, причиненный деятельностью, 
связанной с эксплуатацией отдельных 
объектов</t>
  </si>
  <si>
    <t>7. Страхование с государственной 
поддержкой урожая сельскохозяйственных 
культур, скота и птицы</t>
  </si>
  <si>
    <t>8.Страхование гражданской 
ответственности временных 
(антикризисных) управляющих в 
производстве по делу о несостоятельности или банкротстве</t>
  </si>
  <si>
    <t>в том числе:
   1.1. организациями</t>
  </si>
  <si>
    <t>Договоры, действующие на конец отчетного периода</t>
  </si>
  <si>
    <t>Страховые выплаты за отчетный период</t>
  </si>
  <si>
    <t>количество договоров, единиц</t>
  </si>
  <si>
    <t>всего</t>
  </si>
  <si>
    <t xml:space="preserve"> количество, единиц</t>
  </si>
  <si>
    <t>Виды обязательного, добровольного и временного страхования</t>
  </si>
  <si>
    <t>Договоры, заключенные 
в отчетном периоде</t>
  </si>
  <si>
    <t>из них количество договоров в электронном виде, единиц</t>
  </si>
  <si>
    <t>фактически поступило, рублей</t>
  </si>
  <si>
    <t>из них возврат страховых взносов</t>
  </si>
  <si>
    <t>сумма выплат, рублей</t>
  </si>
  <si>
    <t>РАЗДЕЛ II. Договоры страхования</t>
  </si>
  <si>
    <t>Всего (сумма строк 02 и 15)</t>
  </si>
  <si>
    <t>5</t>
  </si>
  <si>
    <t>6</t>
  </si>
  <si>
    <t>8</t>
  </si>
  <si>
    <t>9</t>
  </si>
  <si>
    <t xml:space="preserve">   из них:   
      3.1.2. страхование наземных транспортных средств</t>
  </si>
  <si>
    <t>4.5. договоры союзного страхования</t>
  </si>
  <si>
    <t>06.5</t>
  </si>
  <si>
    <t xml:space="preserve">   3.2. страхование имущественных прав</t>
  </si>
  <si>
    <t xml:space="preserve">   3.3. страхование предпринимательских рисков</t>
  </si>
  <si>
    <t xml:space="preserve">   из них:   
      3.3.1. страхование экспортных рисков с поддержкой государства</t>
  </si>
  <si>
    <t xml:space="preserve">   3.4. страхование расходов</t>
  </si>
  <si>
    <t>21.1</t>
  </si>
  <si>
    <t>06.4</t>
  </si>
  <si>
    <t>4.4. договоры международного страхования</t>
  </si>
  <si>
    <t>1. Страхование строений, принадлежащих
гражданам</t>
  </si>
  <si>
    <t>16.2</t>
  </si>
  <si>
    <t>3. Страхование от несчастных случаев на производстве и профессиональных заболеваний</t>
  </si>
  <si>
    <t>Сумма страховых взносов за отчетный период</t>
  </si>
  <si>
    <t>начислено, рублей</t>
  </si>
  <si>
    <t>7</t>
  </si>
  <si>
    <t>2. Медицинское страхование иностранных 
граждан и лиц без гражданства, временно 
пребывающих или временно 
проживающих в Республике Беларусь</t>
  </si>
  <si>
    <t>I. Обязательное страхование - всего
(сумма строк с 03 по 06 и с 07 по 14)</t>
  </si>
  <si>
    <t>17.1</t>
  </si>
  <si>
    <t>в том числе:
   2.1. страхование медицинских расходов</t>
  </si>
  <si>
    <t>06.1</t>
  </si>
  <si>
    <t>06.2</t>
  </si>
  <si>
    <t>4. Страхование гражданской ответственности владельцев транспортных средств - всего</t>
  </si>
  <si>
    <t>4.2. договоры комплексного внутреннего страхования</t>
  </si>
  <si>
    <t>2. Личное страхование, не относящееся к страхованию жизни - всего</t>
  </si>
  <si>
    <t>4.3. договоры пограничного страхования</t>
  </si>
  <si>
    <t>6. Страхование ответственности 
коммерческих организаций, 
осуществляющих риэлтерскую 
деятельность, за причинение вреда в связи 
с ее осуществлением</t>
  </si>
  <si>
    <t>в том числе:
   3.1. страхование имущества</t>
  </si>
  <si>
    <t>19.1</t>
  </si>
  <si>
    <t>4. Страхование ответственности - всего</t>
  </si>
  <si>
    <t>5. Комбинированное страхование - всего</t>
  </si>
  <si>
    <t xml:space="preserve">         из них граждан, выполняющих работы по гражданско-правовым договорам (включая страховых агентов)</t>
  </si>
  <si>
    <t xml:space="preserve">    - внешних совместителей</t>
  </si>
  <si>
    <t>РАЗДЕЛ III. Информация о заработной плате                                                                                  (рублей, единиц)</t>
  </si>
  <si>
    <t>Фонд заработной платы работников списочного и несписочного состава (включая граждан, выполняющих работы по гражданско-правовым договорам) и внешних совместителей - всего (сумма строк 02, 04, 07)</t>
  </si>
  <si>
    <t xml:space="preserve">        из них страховых агентов</t>
  </si>
  <si>
    <t xml:space="preserve">       из нее страховых агентов (строка 03/строка
       10/количество месяцев в отчетном периоде)</t>
  </si>
  <si>
    <t>Среднемесяная заработная плата граждан, выполняющих работы по гражданско-правовым договорам (строка 05/строка 11/количество месяцев в отчетном периоде)</t>
  </si>
  <si>
    <t>Среднемесячная заработная плата внешних совместителей (строка 07 / строка 13 / количество месяцев в отчетном периоде)</t>
  </si>
  <si>
    <t xml:space="preserve">         из них страховых агентов</t>
  </si>
  <si>
    <t>Среднесписочная численность (без внешних совместителей и граждан, выполняющих работы по гражданско-правовым договорам)</t>
  </si>
  <si>
    <t>Средняя  численность граждан, выполняющих работы по гражданско-правовым договорам</t>
  </si>
  <si>
    <t>Средняя численность внешних совместителей</t>
  </si>
  <si>
    <t>Среднемесячная заработная плата работников списочного состава (строка 02/строка 09/количество месяцев в отчетном периоде)</t>
  </si>
  <si>
    <t xml:space="preserve">       из нее страховых агентов (строка 06/строка 
       12/количество месяцев в отчетном периоде)</t>
  </si>
  <si>
    <t xml:space="preserve">    - работников списочного состава</t>
  </si>
  <si>
    <t xml:space="preserve">    - работников несписочного состава, включая граждан, выполняющих работу по гражданско-правовым договорам</t>
  </si>
  <si>
    <t xml:space="preserve">        из нее страховых агентов (строка 08/строка
        14/количество месяцев в отчетном периоде)</t>
  </si>
  <si>
    <t xml:space="preserve">   в том числе:</t>
  </si>
  <si>
    <t xml:space="preserve">          из них страховых агентов</t>
  </si>
  <si>
    <t>IV.Платежи в бюджет и внебюджетные фонды                                                                              (рублей)</t>
  </si>
  <si>
    <t>(ФИО)</t>
  </si>
  <si>
    <t>Перечисленно в бюджет и внебюджетные фонды</t>
  </si>
  <si>
    <t xml:space="preserve">   в том числе:
   платежи в бюджет (сумма строк с 03 по 05 + строка 07)</t>
  </si>
  <si>
    <t xml:space="preserve">           из них:
           отчисления части прибыли от проведения обязательного
           страхования гражданской ответственности владельцев
           транспортных средств</t>
  </si>
  <si>
    <t xml:space="preserve">      прочие налоги и сборы, экономические санкции </t>
  </si>
  <si>
    <t xml:space="preserve">   платежи во внебюджетные фонды</t>
  </si>
  <si>
    <t>Руководитель</t>
  </si>
  <si>
    <t>Главный бухгалтер</t>
  </si>
  <si>
    <t>К. В. Мерзляков</t>
  </si>
  <si>
    <t>Т. Л. Иванцова</t>
  </si>
  <si>
    <t>(подпись)</t>
  </si>
  <si>
    <t>М.П.</t>
  </si>
  <si>
    <t xml:space="preserve">      отчисления части прибыли в бюджет в соответствии с 
      законодательством</t>
  </si>
  <si>
    <t>за январь-декабрь 2024 года</t>
  </si>
  <si>
    <t>Платежи в бюджет и внебюджетные фонды, всего     
(сумма строк 02 и 08)</t>
  </si>
  <si>
    <t xml:space="preserve">      подоходный налог с физических лиц</t>
  </si>
  <si>
    <t xml:space="preserve">     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</si>
</sst>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);\ \(#,###\);&quot;−&quot;"/>
  </numFmts>
  <fonts count="749" x14ac:knownFonts="1">
    <font>
      <sz val="11"/>
      <color indexed="8"/>
      <name val="Aptos Narrow"/>
      <family val="2"/>
      <scheme val="minor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58">
    <xf numFmtId="0" fontId="0" fillId="0" borderId="0" xfId="0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6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" xfId="0" applyFont="1" applyBorder="1" applyAlignment="1">
      <alignment horizontal="center" vertical="center" wrapText="1"/>
    </xf>
    <xf numFmtId="164" fontId="1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164" fontId="2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5" xfId="0" applyFont="1" applyBorder="1" applyAlignment="1">
      <alignment horizontal="left" vertical="center" wrapText="1"/>
    </xf>
    <xf numFmtId="164" fontId="24" fillId="4" borderId="5" xfId="0" applyNumberFormat="1" applyFont="1" applyFill="1" applyBorder="1" applyAlignment="1">
      <alignment horizontal="right" vertical="center" wrapText="1"/>
    </xf>
    <xf numFmtId="164" fontId="2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164" fontId="29" fillId="4" borderId="5" xfId="0" applyNumberFormat="1" applyFont="1" applyFill="1" applyBorder="1" applyAlignment="1">
      <alignment horizontal="right" vertical="center" wrapText="1"/>
    </xf>
    <xf numFmtId="164" fontId="30" fillId="4" borderId="5" xfId="0" applyNumberFormat="1" applyFont="1" applyFill="1" applyBorder="1" applyAlignment="1">
      <alignment horizontal="right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64" fontId="3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5" xfId="0" applyFont="1" applyBorder="1" applyAlignment="1">
      <alignment horizontal="center" vertical="center" wrapText="1"/>
    </xf>
    <xf numFmtId="164" fontId="3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5" xfId="0" applyFont="1" applyBorder="1" applyAlignment="1">
      <alignment horizontal="center" vertical="center" wrapText="1"/>
    </xf>
    <xf numFmtId="164" fontId="3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5" xfId="0" applyFont="1" applyBorder="1" applyAlignment="1">
      <alignment horizontal="center" vertical="center" wrapText="1"/>
    </xf>
    <xf numFmtId="164" fontId="4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5" xfId="0" applyFont="1" applyBorder="1" applyAlignment="1">
      <alignment horizontal="center" vertical="center" wrapText="1"/>
    </xf>
    <xf numFmtId="164" fontId="4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164" fontId="4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5" xfId="0" applyFont="1" applyBorder="1" applyAlignment="1">
      <alignment horizontal="left" vertical="center" wrapText="1"/>
    </xf>
    <xf numFmtId="164" fontId="4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5" xfId="0" applyFont="1" applyBorder="1" applyAlignment="1">
      <alignment horizontal="left" vertical="center" wrapText="1"/>
    </xf>
    <xf numFmtId="164" fontId="5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5" fillId="0" borderId="5" xfId="0" applyFont="1" applyBorder="1" applyAlignment="1">
      <alignment horizontal="left" vertical="center" wrapText="1"/>
    </xf>
    <xf numFmtId="164" fontId="5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8" fillId="0" borderId="5" xfId="0" applyFont="1" applyBorder="1" applyAlignment="1">
      <alignment horizontal="center" vertical="center" wrapText="1"/>
    </xf>
    <xf numFmtId="164" fontId="59" fillId="4" borderId="5" xfId="0" applyNumberFormat="1" applyFont="1" applyFill="1" applyBorder="1" applyAlignment="1">
      <alignment horizontal="right" vertical="center" wrapText="1"/>
    </xf>
    <xf numFmtId="0" fontId="60" fillId="0" borderId="5" xfId="0" applyFont="1" applyBorder="1" applyAlignment="1">
      <alignment horizontal="left" vertical="center" wrapText="1"/>
    </xf>
    <xf numFmtId="164" fontId="6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5" xfId="0" applyFont="1" applyBorder="1" applyAlignment="1">
      <alignment horizontal="left" vertical="center" wrapText="1"/>
    </xf>
    <xf numFmtId="164" fontId="6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5" xfId="0" applyFont="1" applyBorder="1" applyAlignment="1">
      <alignment horizontal="center" vertical="center" wrapText="1"/>
    </xf>
    <xf numFmtId="164" fontId="6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5" xfId="0" applyFont="1" applyBorder="1" applyAlignment="1">
      <alignment horizontal="left" vertical="center" wrapText="1"/>
    </xf>
    <xf numFmtId="0" fontId="68" fillId="0" borderId="5" xfId="0" applyFont="1" applyBorder="1" applyAlignment="1">
      <alignment horizontal="left" vertical="center" wrapText="1"/>
    </xf>
    <xf numFmtId="164" fontId="6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1" fillId="0" borderId="5" xfId="0" applyFont="1" applyBorder="1" applyAlignment="1">
      <alignment horizontal="left" vertical="center" wrapText="1"/>
    </xf>
    <xf numFmtId="164" fontId="7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5" xfId="0" applyFont="1" applyBorder="1" applyAlignment="1">
      <alignment horizontal="left" vertical="center" wrapText="1"/>
    </xf>
    <xf numFmtId="164" fontId="7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7" fillId="0" borderId="5" xfId="0" applyFont="1" applyBorder="1" applyAlignment="1">
      <alignment horizontal="left" vertical="center" wrapText="1"/>
    </xf>
    <xf numFmtId="0" fontId="78" fillId="0" borderId="5" xfId="0" applyFont="1" applyBorder="1" applyAlignment="1">
      <alignment horizontal="left" vertical="center" wrapText="1"/>
    </xf>
    <xf numFmtId="164" fontId="7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0" fillId="0" borderId="5" xfId="0" applyFont="1" applyBorder="1" applyAlignment="1">
      <alignment horizontal="left" vertical="center" wrapText="1"/>
    </xf>
    <xf numFmtId="164" fontId="8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5" xfId="0" applyFont="1" applyBorder="1" applyAlignment="1">
      <alignment horizontal="left" vertical="center" wrapText="1"/>
    </xf>
    <xf numFmtId="164" fontId="8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5" fillId="4" borderId="5" xfId="0" applyFont="1" applyFill="1" applyBorder="1" applyAlignment="1">
      <alignment horizontal="center" vertical="center" wrapText="1"/>
    </xf>
    <xf numFmtId="0" fontId="86" fillId="4" borderId="5" xfId="0" applyFont="1" applyFill="1" applyBorder="1" applyAlignment="1">
      <alignment horizontal="center" vertical="center" wrapText="1"/>
    </xf>
    <xf numFmtId="0" fontId="87" fillId="4" borderId="5" xfId="0" applyFont="1" applyFill="1" applyBorder="1" applyAlignment="1">
      <alignment horizontal="center" vertical="center" wrapText="1"/>
    </xf>
    <xf numFmtId="0" fontId="88" fillId="4" borderId="5" xfId="0" applyFont="1" applyFill="1" applyBorder="1" applyAlignment="1">
      <alignment horizontal="center" vertical="center" wrapText="1"/>
    </xf>
    <xf numFmtId="0" fontId="89" fillId="0" borderId="5" xfId="0" applyFont="1" applyBorder="1" applyAlignment="1">
      <alignment horizontal="center" vertical="center" wrapText="1"/>
    </xf>
    <xf numFmtId="164" fontId="9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1" fillId="0" borderId="5" xfId="0" applyFont="1" applyBorder="1" applyAlignment="1">
      <alignment horizontal="center" vertical="center" wrapText="1"/>
    </xf>
    <xf numFmtId="0" fontId="92" fillId="0" borderId="5" xfId="0" applyFont="1" applyBorder="1" applyAlignment="1">
      <alignment horizontal="center" vertical="center" wrapText="1"/>
    </xf>
    <xf numFmtId="0" fontId="93" fillId="0" borderId="5" xfId="0" applyFont="1" applyBorder="1" applyAlignment="1">
      <alignment horizontal="center" vertical="center" wrapText="1"/>
    </xf>
    <xf numFmtId="0" fontId="94" fillId="0" borderId="5" xfId="0" applyFont="1" applyBorder="1" applyAlignment="1">
      <alignment horizontal="center" vertical="center" wrapText="1"/>
    </xf>
    <xf numFmtId="164" fontId="9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9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7" fillId="0" borderId="5" xfId="0" applyFont="1" applyBorder="1" applyAlignment="1">
      <alignment horizontal="center" vertical="center" wrapText="1"/>
    </xf>
    <xf numFmtId="0" fontId="98" fillId="0" borderId="5" xfId="0" applyFont="1" applyBorder="1" applyAlignment="1">
      <alignment horizontal="left" vertical="center" wrapText="1"/>
    </xf>
    <xf numFmtId="164" fontId="9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0" fillId="0" borderId="5" xfId="0" applyFont="1" applyBorder="1" applyAlignment="1">
      <alignment horizontal="center" vertical="center" wrapText="1"/>
    </xf>
    <xf numFmtId="0" fontId="102" fillId="0" borderId="5" xfId="0" applyFont="1" applyBorder="1" applyAlignment="1">
      <alignment horizontal="center" vertical="center" wrapText="1"/>
    </xf>
    <xf numFmtId="0" fontId="103" fillId="0" borderId="5" xfId="0" applyFont="1" applyBorder="1" applyAlignment="1">
      <alignment horizontal="center" vertical="center" wrapText="1"/>
    </xf>
    <xf numFmtId="164" fontId="10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0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6" fillId="0" borderId="5" xfId="0" applyFont="1" applyBorder="1" applyAlignment="1">
      <alignment horizontal="left" vertical="center" wrapText="1"/>
    </xf>
    <xf numFmtId="0" fontId="107" fillId="0" borderId="5" xfId="0" applyFont="1" applyBorder="1" applyAlignment="1">
      <alignment horizontal="left" vertical="center" wrapText="1"/>
    </xf>
    <xf numFmtId="164" fontId="10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9" fillId="0" borderId="5" xfId="0" applyFont="1" applyBorder="1" applyAlignment="1">
      <alignment horizontal="center" vertical="center" wrapText="1"/>
    </xf>
    <xf numFmtId="0" fontId="110" fillId="0" borderId="5" xfId="0" applyFont="1" applyBorder="1" applyAlignment="1">
      <alignment horizontal="left" vertical="center" wrapText="1"/>
    </xf>
    <xf numFmtId="164" fontId="11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2" fillId="0" borderId="5" xfId="0" applyFont="1" applyBorder="1" applyAlignment="1">
      <alignment horizontal="center" vertical="center" wrapText="1"/>
    </xf>
    <xf numFmtId="164" fontId="11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1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5" fillId="0" borderId="5" xfId="0" applyFont="1" applyBorder="1" applyAlignment="1">
      <alignment horizontal="left" vertical="center" wrapText="1"/>
    </xf>
    <xf numFmtId="0" fontId="116" fillId="0" borderId="5" xfId="0" applyFont="1" applyBorder="1" applyAlignment="1">
      <alignment horizontal="left" vertical="center" wrapText="1"/>
    </xf>
    <xf numFmtId="0" fontId="117" fillId="0" borderId="5" xfId="0" applyFont="1" applyBorder="1" applyAlignment="1">
      <alignment horizontal="left" vertical="center" wrapText="1"/>
    </xf>
    <xf numFmtId="164" fontId="11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9" fillId="4" borderId="5" xfId="0" applyFont="1" applyFill="1" applyBorder="1" applyAlignment="1">
      <alignment horizontal="center" vertical="center" wrapText="1"/>
    </xf>
    <xf numFmtId="0" fontId="120" fillId="0" borderId="5" xfId="0" applyFont="1" applyBorder="1" applyAlignment="1">
      <alignment horizontal="center" vertical="center" wrapText="1"/>
    </xf>
    <xf numFmtId="0" fontId="121" fillId="0" borderId="5" xfId="0" applyFont="1" applyBorder="1" applyAlignment="1">
      <alignment horizontal="center" vertical="center" wrapText="1"/>
    </xf>
    <xf numFmtId="164" fontId="12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23" fillId="0" borderId="5" xfId="0" applyFont="1" applyBorder="1" applyAlignment="1">
      <alignment horizontal="center" vertical="center" wrapText="1"/>
    </xf>
    <xf numFmtId="164" fontId="12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26" fillId="4" borderId="5" xfId="0" applyFont="1" applyFill="1" applyBorder="1" applyAlignment="1">
      <alignment horizontal="center" vertical="center" wrapText="1"/>
    </xf>
    <xf numFmtId="0" fontId="127" fillId="0" borderId="5" xfId="0" applyFont="1" applyBorder="1" applyAlignment="1">
      <alignment horizontal="left" vertical="center" wrapText="1"/>
    </xf>
    <xf numFmtId="164" fontId="12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0" fillId="0" borderId="5" xfId="0" applyFont="1" applyBorder="1" applyAlignment="1">
      <alignment horizontal="left" vertical="center" wrapText="1"/>
    </xf>
    <xf numFmtId="164" fontId="13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5" fillId="0" borderId="5" xfId="0" applyFont="1" applyBorder="1" applyAlignment="1">
      <alignment horizontal="center" vertical="center" wrapText="1"/>
    </xf>
    <xf numFmtId="164" fontId="13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1" fillId="4" borderId="5" xfId="0" applyNumberFormat="1" applyFont="1" applyFill="1" applyBorder="1" applyAlignment="1">
      <alignment horizontal="right" vertical="center" wrapText="1"/>
    </xf>
    <xf numFmtId="164" fontId="142" fillId="4" borderId="5" xfId="0" applyNumberFormat="1" applyFont="1" applyFill="1" applyBorder="1" applyAlignment="1">
      <alignment horizontal="right" vertical="center" wrapText="1"/>
    </xf>
    <xf numFmtId="0" fontId="143" fillId="0" borderId="5" xfId="0" applyFont="1" applyBorder="1" applyAlignment="1">
      <alignment horizontal="left" vertical="center" wrapText="1"/>
    </xf>
    <xf numFmtId="164" fontId="14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48" fillId="0" borderId="5" xfId="0" applyFont="1" applyBorder="1" applyAlignment="1">
      <alignment horizontal="center" vertical="center" wrapText="1"/>
    </xf>
    <xf numFmtId="164" fontId="14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50" fillId="0" borderId="5" xfId="0" applyFont="1" applyBorder="1" applyAlignment="1">
      <alignment horizontal="left" vertical="center" wrapText="1"/>
    </xf>
    <xf numFmtId="164" fontId="15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3" fillId="4" borderId="5" xfId="0" applyNumberFormat="1" applyFont="1" applyFill="1" applyBorder="1" applyAlignment="1">
      <alignment horizontal="right" vertical="center" wrapText="1"/>
    </xf>
    <xf numFmtId="164" fontId="154" fillId="4" borderId="5" xfId="0" applyNumberFormat="1" applyFont="1" applyFill="1" applyBorder="1" applyAlignment="1">
      <alignment horizontal="right" vertical="center" wrapText="1"/>
    </xf>
    <xf numFmtId="164" fontId="155" fillId="4" borderId="5" xfId="0" applyNumberFormat="1" applyFont="1" applyFill="1" applyBorder="1" applyAlignment="1">
      <alignment horizontal="right" vertical="center" wrapText="1"/>
    </xf>
    <xf numFmtId="164" fontId="156" fillId="4" borderId="5" xfId="0" applyNumberFormat="1" applyFont="1" applyFill="1" applyBorder="1" applyAlignment="1">
      <alignment horizontal="right" vertical="center" wrapText="1"/>
    </xf>
    <xf numFmtId="164" fontId="157" fillId="4" borderId="5" xfId="0" applyNumberFormat="1" applyFont="1" applyFill="1" applyBorder="1" applyAlignment="1">
      <alignment horizontal="right" vertical="center" wrapText="1"/>
    </xf>
    <xf numFmtId="164" fontId="158" fillId="4" borderId="5" xfId="0" applyNumberFormat="1" applyFont="1" applyFill="1" applyBorder="1" applyAlignment="1">
      <alignment horizontal="right" vertical="center" wrapText="1"/>
    </xf>
    <xf numFmtId="164" fontId="159" fillId="4" borderId="5" xfId="0" applyNumberFormat="1" applyFont="1" applyFill="1" applyBorder="1" applyAlignment="1">
      <alignment horizontal="right" vertical="center" wrapText="1"/>
    </xf>
    <xf numFmtId="0" fontId="160" fillId="0" borderId="5" xfId="0" applyFont="1" applyBorder="1" applyAlignment="1">
      <alignment horizontal="left" vertical="center" wrapText="1"/>
    </xf>
    <xf numFmtId="164" fontId="161" fillId="4" borderId="5" xfId="0" applyNumberFormat="1" applyFont="1" applyFill="1" applyBorder="1" applyAlignment="1">
      <alignment horizontal="right" vertical="center" wrapText="1"/>
    </xf>
    <xf numFmtId="164" fontId="162" fillId="4" borderId="5" xfId="0" applyNumberFormat="1" applyFont="1" applyFill="1" applyBorder="1" applyAlignment="1">
      <alignment horizontal="right" vertical="center" wrapText="1"/>
    </xf>
    <xf numFmtId="164" fontId="163" fillId="4" borderId="5" xfId="0" applyNumberFormat="1" applyFont="1" applyFill="1" applyBorder="1" applyAlignment="1">
      <alignment horizontal="right" vertical="center" wrapText="1"/>
    </xf>
    <xf numFmtId="164" fontId="164" fillId="4" borderId="5" xfId="0" applyNumberFormat="1" applyFont="1" applyFill="1" applyBorder="1" applyAlignment="1">
      <alignment horizontal="right" vertical="center" wrapText="1"/>
    </xf>
    <xf numFmtId="164" fontId="165" fillId="4" borderId="5" xfId="0" applyNumberFormat="1" applyFont="1" applyFill="1" applyBorder="1" applyAlignment="1">
      <alignment horizontal="right" vertical="center" wrapText="1"/>
    </xf>
    <xf numFmtId="164" fontId="16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6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6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69" fillId="0" borderId="5" xfId="0" applyFont="1" applyBorder="1" applyAlignment="1">
      <alignment horizontal="center" vertical="center" wrapText="1"/>
    </xf>
    <xf numFmtId="164" fontId="17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75" fillId="0" borderId="5" xfId="0" applyFont="1" applyBorder="1" applyAlignment="1">
      <alignment horizontal="center" vertical="center" wrapText="1"/>
    </xf>
    <xf numFmtId="164" fontId="17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7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78" fillId="0" borderId="5" xfId="0" applyFont="1" applyBorder="1" applyAlignment="1">
      <alignment horizontal="center" vertical="center" wrapText="1"/>
    </xf>
    <xf numFmtId="164" fontId="17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80" fillId="4" borderId="5" xfId="0" applyNumberFormat="1" applyFont="1" applyFill="1" applyBorder="1" applyAlignment="1">
      <alignment horizontal="right" vertical="center" wrapText="1"/>
    </xf>
    <xf numFmtId="164" fontId="181" fillId="4" borderId="5" xfId="0" applyNumberFormat="1" applyFont="1" applyFill="1" applyBorder="1" applyAlignment="1">
      <alignment horizontal="right" vertical="center" wrapText="1"/>
    </xf>
    <xf numFmtId="0" fontId="182" fillId="0" borderId="5" xfId="0" applyFont="1" applyBorder="1" applyAlignment="1">
      <alignment horizontal="center" vertical="center" wrapText="1"/>
    </xf>
    <xf numFmtId="164" fontId="18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8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8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8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87" fillId="0" borderId="5" xfId="0" applyFont="1" applyBorder="1" applyAlignment="1">
      <alignment horizontal="center" vertical="center" wrapText="1"/>
    </xf>
    <xf numFmtId="164" fontId="18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8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9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9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92" fillId="0" borderId="5" xfId="0" applyFont="1" applyBorder="1" applyAlignment="1">
      <alignment horizontal="left" vertical="center" wrapText="1"/>
    </xf>
    <xf numFmtId="164" fontId="19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9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95" fillId="0" borderId="5" xfId="0" applyFont="1" applyBorder="1" applyAlignment="1">
      <alignment horizontal="left" vertical="center" wrapText="1"/>
    </xf>
    <xf numFmtId="164" fontId="19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97" fillId="0" borderId="5" xfId="0" applyFont="1" applyBorder="1" applyAlignment="1">
      <alignment horizontal="center" vertical="center" wrapText="1"/>
    </xf>
    <xf numFmtId="164" fontId="19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9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09" fillId="0" borderId="5" xfId="0" applyFont="1" applyBorder="1" applyAlignment="1">
      <alignment horizontal="left" vertical="center" wrapText="1"/>
    </xf>
    <xf numFmtId="164" fontId="210" fillId="4" borderId="5" xfId="0" applyNumberFormat="1" applyFont="1" applyFill="1" applyBorder="1" applyAlignment="1">
      <alignment horizontal="right" vertical="center" wrapText="1"/>
    </xf>
    <xf numFmtId="164" fontId="211" fillId="4" borderId="5" xfId="0" applyNumberFormat="1" applyFont="1" applyFill="1" applyBorder="1" applyAlignment="1">
      <alignment horizontal="right" vertical="center" wrapText="1"/>
    </xf>
    <xf numFmtId="164" fontId="212" fillId="4" borderId="5" xfId="0" applyNumberFormat="1" applyFont="1" applyFill="1" applyBorder="1" applyAlignment="1">
      <alignment horizontal="right" vertical="center" wrapText="1"/>
    </xf>
    <xf numFmtId="0" fontId="213" fillId="0" borderId="5" xfId="0" applyFont="1" applyBorder="1" applyAlignment="1">
      <alignment horizontal="left" vertical="center" wrapText="1"/>
    </xf>
    <xf numFmtId="164" fontId="214" fillId="4" borderId="5" xfId="0" applyNumberFormat="1" applyFont="1" applyFill="1" applyBorder="1" applyAlignment="1">
      <alignment horizontal="right" vertical="center" wrapText="1"/>
    </xf>
    <xf numFmtId="164" fontId="215" fillId="4" borderId="5" xfId="0" applyNumberFormat="1" applyFont="1" applyFill="1" applyBorder="1" applyAlignment="1">
      <alignment horizontal="right" vertical="center" wrapText="1"/>
    </xf>
    <xf numFmtId="164" fontId="216" fillId="4" borderId="5" xfId="0" applyNumberFormat="1" applyFont="1" applyFill="1" applyBorder="1" applyAlignment="1">
      <alignment horizontal="right" vertical="center" wrapText="1"/>
    </xf>
    <xf numFmtId="164" fontId="21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1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1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21" fillId="0" borderId="5" xfId="0" applyFont="1" applyBorder="1" applyAlignment="1">
      <alignment horizontal="center" vertical="center" wrapText="1"/>
    </xf>
    <xf numFmtId="164" fontId="22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2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32" fillId="0" borderId="5" xfId="0" applyFont="1" applyBorder="1" applyAlignment="1">
      <alignment horizontal="left" vertical="center" wrapText="1"/>
    </xf>
    <xf numFmtId="164" fontId="23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3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3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36" fillId="0" borderId="5" xfId="0" applyFont="1" applyBorder="1" applyAlignment="1">
      <alignment horizontal="left" vertical="center" wrapText="1"/>
    </xf>
    <xf numFmtId="164" fontId="23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3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3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47" fillId="0" borderId="5" xfId="0" applyFont="1" applyBorder="1" applyAlignment="1">
      <alignment horizontal="left" vertical="center" wrapText="1"/>
    </xf>
    <xf numFmtId="164" fontId="24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4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50" fillId="4" borderId="5" xfId="0" applyNumberFormat="1" applyFont="1" applyFill="1" applyBorder="1" applyAlignment="1">
      <alignment horizontal="right" vertical="center" wrapText="1"/>
    </xf>
    <xf numFmtId="164" fontId="251" fillId="4" borderId="5" xfId="0" applyNumberFormat="1" applyFont="1" applyFill="1" applyBorder="1" applyAlignment="1">
      <alignment horizontal="right" vertical="center" wrapText="1"/>
    </xf>
    <xf numFmtId="164" fontId="252" fillId="4" borderId="5" xfId="0" applyNumberFormat="1" applyFont="1" applyFill="1" applyBorder="1" applyAlignment="1">
      <alignment horizontal="right" vertical="center" wrapText="1"/>
    </xf>
    <xf numFmtId="164" fontId="253" fillId="4" borderId="5" xfId="0" applyNumberFormat="1" applyFont="1" applyFill="1" applyBorder="1" applyAlignment="1">
      <alignment horizontal="right" vertical="center" wrapText="1"/>
    </xf>
    <xf numFmtId="0" fontId="254" fillId="0" borderId="5" xfId="0" applyFont="1" applyBorder="1" applyAlignment="1">
      <alignment horizontal="left" vertical="center" wrapText="1"/>
    </xf>
    <xf numFmtId="164" fontId="25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62" fillId="4" borderId="5" xfId="0" applyFont="1" applyFill="1" applyBorder="1" applyAlignment="1">
      <alignment horizontal="center" vertical="center" wrapText="1"/>
    </xf>
    <xf numFmtId="0" fontId="263" fillId="4" borderId="5" xfId="0" applyFont="1" applyFill="1" applyBorder="1" applyAlignment="1">
      <alignment horizontal="center" vertical="center" wrapText="1"/>
    </xf>
    <xf numFmtId="0" fontId="264" fillId="4" borderId="5" xfId="0" applyFont="1" applyFill="1" applyBorder="1" applyAlignment="1">
      <alignment horizontal="center" vertical="center" wrapText="1"/>
    </xf>
    <xf numFmtId="0" fontId="265" fillId="4" borderId="5" xfId="0" applyFont="1" applyFill="1" applyBorder="1" applyAlignment="1">
      <alignment horizontal="center" vertical="center" wrapText="1"/>
    </xf>
    <xf numFmtId="0" fontId="266" fillId="4" borderId="5" xfId="0" applyFont="1" applyFill="1" applyBorder="1" applyAlignment="1">
      <alignment horizontal="center" vertical="center" wrapText="1"/>
    </xf>
    <xf numFmtId="0" fontId="267" fillId="4" borderId="5" xfId="0" applyFont="1" applyFill="1" applyBorder="1" applyAlignment="1">
      <alignment horizontal="center" vertical="center" wrapText="1"/>
    </xf>
    <xf numFmtId="164" fontId="268" fillId="4" borderId="5" xfId="0" applyNumberFormat="1" applyFont="1" applyFill="1" applyBorder="1" applyAlignment="1">
      <alignment horizontal="right" vertical="center" wrapText="1"/>
    </xf>
    <xf numFmtId="0" fontId="276" fillId="4" borderId="5" xfId="0" applyFont="1" applyFill="1" applyBorder="1" applyAlignment="1">
      <alignment horizontal="center" vertical="center" wrapText="1"/>
    </xf>
    <xf numFmtId="0" fontId="277" fillId="4" borderId="5" xfId="0" applyFont="1" applyFill="1" applyBorder="1" applyAlignment="1">
      <alignment horizontal="center" vertical="center" wrapText="1"/>
    </xf>
    <xf numFmtId="164" fontId="27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1" fillId="4" borderId="5" xfId="0" applyNumberFormat="1" applyFont="1" applyFill="1" applyBorder="1" applyAlignment="1">
      <alignment horizontal="right" vertical="center" wrapText="1"/>
    </xf>
    <xf numFmtId="164" fontId="282" fillId="4" borderId="5" xfId="0" applyNumberFormat="1" applyFont="1" applyFill="1" applyBorder="1" applyAlignment="1">
      <alignment horizontal="right" vertical="center" wrapText="1"/>
    </xf>
    <xf numFmtId="0" fontId="283" fillId="0" borderId="5" xfId="0" applyFont="1" applyBorder="1" applyAlignment="1">
      <alignment horizontal="center" vertical="center" wrapText="1"/>
    </xf>
    <xf numFmtId="164" fontId="284" fillId="4" borderId="5" xfId="0" applyNumberFormat="1" applyFont="1" applyFill="1" applyBorder="1" applyAlignment="1">
      <alignment horizontal="right" vertical="center" wrapText="1"/>
    </xf>
    <xf numFmtId="164" fontId="285" fillId="4" borderId="5" xfId="0" applyNumberFormat="1" applyFont="1" applyFill="1" applyBorder="1" applyAlignment="1">
      <alignment horizontal="right" vertical="center" wrapText="1"/>
    </xf>
    <xf numFmtId="164" fontId="28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8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90" fillId="0" borderId="5" xfId="0" applyFont="1" applyBorder="1" applyAlignment="1">
      <alignment horizontal="left" vertical="center" wrapText="1"/>
    </xf>
    <xf numFmtId="0" fontId="291" fillId="0" borderId="5" xfId="0" applyFont="1" applyBorder="1" applyAlignment="1">
      <alignment horizontal="center" vertical="center" wrapText="1"/>
    </xf>
    <xf numFmtId="0" fontId="292" fillId="0" borderId="5" xfId="0" applyFont="1" applyBorder="1" applyAlignment="1">
      <alignment horizontal="center" vertical="center" wrapText="1"/>
    </xf>
    <xf numFmtId="0" fontId="293" fillId="0" borderId="5" xfId="0" applyFont="1" applyBorder="1" applyAlignment="1">
      <alignment horizontal="center" vertical="center" wrapText="1"/>
    </xf>
    <xf numFmtId="164" fontId="294" fillId="4" borderId="5" xfId="0" applyNumberFormat="1" applyFont="1" applyFill="1" applyBorder="1" applyAlignment="1">
      <alignment horizontal="right" vertical="center" wrapText="1"/>
    </xf>
    <xf numFmtId="164" fontId="295" fillId="4" borderId="5" xfId="0" applyNumberFormat="1" applyFont="1" applyFill="1" applyBorder="1" applyAlignment="1">
      <alignment horizontal="right" vertical="center" wrapText="1"/>
    </xf>
    <xf numFmtId="164" fontId="296" fillId="4" borderId="5" xfId="0" applyNumberFormat="1" applyFont="1" applyFill="1" applyBorder="1" applyAlignment="1">
      <alignment horizontal="right" vertical="center" wrapText="1"/>
    </xf>
    <xf numFmtId="164" fontId="297" fillId="4" borderId="5" xfId="0" applyNumberFormat="1" applyFont="1" applyFill="1" applyBorder="1" applyAlignment="1">
      <alignment horizontal="right" vertical="center" wrapText="1"/>
    </xf>
    <xf numFmtId="164" fontId="298" fillId="4" borderId="5" xfId="0" applyNumberFormat="1" applyFont="1" applyFill="1" applyBorder="1" applyAlignment="1">
      <alignment horizontal="right" vertical="center" wrapText="1"/>
    </xf>
    <xf numFmtId="164" fontId="299" fillId="4" borderId="5" xfId="0" applyNumberFormat="1" applyFont="1" applyFill="1" applyBorder="1" applyAlignment="1">
      <alignment horizontal="right" vertical="center" wrapText="1"/>
    </xf>
    <xf numFmtId="164" fontId="300" fillId="4" borderId="5" xfId="0" applyNumberFormat="1" applyFont="1" applyFill="1" applyBorder="1" applyAlignment="1">
      <alignment horizontal="right" vertical="center" wrapText="1"/>
    </xf>
    <xf numFmtId="164" fontId="301" fillId="4" borderId="5" xfId="0" applyNumberFormat="1" applyFont="1" applyFill="1" applyBorder="1" applyAlignment="1">
      <alignment horizontal="right" vertical="center" wrapText="1"/>
    </xf>
    <xf numFmtId="164" fontId="302" fillId="4" borderId="5" xfId="0" applyNumberFormat="1" applyFont="1" applyFill="1" applyBorder="1" applyAlignment="1">
      <alignment horizontal="right" vertical="center" wrapText="1"/>
    </xf>
    <xf numFmtId="164" fontId="303" fillId="4" borderId="5" xfId="0" applyNumberFormat="1" applyFont="1" applyFill="1" applyBorder="1" applyAlignment="1">
      <alignment horizontal="right" vertical="center" wrapText="1"/>
    </xf>
    <xf numFmtId="164" fontId="304" fillId="4" borderId="5" xfId="0" applyNumberFormat="1" applyFont="1" applyFill="1" applyBorder="1" applyAlignment="1">
      <alignment horizontal="right" vertical="center" wrapText="1"/>
    </xf>
    <xf numFmtId="0" fontId="305" fillId="4" borderId="5" xfId="0" applyFont="1" applyFill="1" applyBorder="1" applyAlignment="1">
      <alignment horizontal="center" vertical="center" wrapText="1"/>
    </xf>
    <xf numFmtId="0" fontId="306" fillId="4" borderId="5" xfId="0" applyFont="1" applyFill="1" applyBorder="1" applyAlignment="1">
      <alignment horizontal="center" vertical="center" wrapText="1"/>
    </xf>
    <xf numFmtId="0" fontId="307" fillId="4" borderId="5" xfId="0" applyFont="1" applyFill="1" applyBorder="1" applyAlignment="1">
      <alignment horizontal="center" vertical="center" wrapText="1"/>
    </xf>
    <xf numFmtId="0" fontId="308" fillId="4" borderId="5" xfId="0" applyFont="1" applyFill="1" applyBorder="1" applyAlignment="1">
      <alignment horizontal="center" vertical="center" wrapText="1"/>
    </xf>
    <xf numFmtId="0" fontId="309" fillId="4" borderId="5" xfId="0" applyFont="1" applyFill="1" applyBorder="1" applyAlignment="1">
      <alignment horizontal="center" vertical="center" wrapText="1"/>
    </xf>
    <xf numFmtId="0" fontId="310" fillId="4" borderId="5" xfId="0" applyFont="1" applyFill="1" applyBorder="1" applyAlignment="1">
      <alignment horizontal="center" vertical="center" wrapText="1"/>
    </xf>
    <xf numFmtId="0" fontId="311" fillId="4" borderId="5" xfId="0" applyFont="1" applyFill="1" applyBorder="1" applyAlignment="1">
      <alignment horizontal="center" vertical="center" wrapText="1"/>
    </xf>
    <xf numFmtId="0" fontId="312" fillId="4" borderId="5" xfId="0" applyFont="1" applyFill="1" applyBorder="1" applyAlignment="1">
      <alignment horizontal="center" vertical="center" wrapText="1"/>
    </xf>
    <xf numFmtId="164" fontId="313" fillId="4" borderId="5" xfId="0" applyNumberFormat="1" applyFont="1" applyFill="1" applyBorder="1" applyAlignment="1">
      <alignment horizontal="right" vertical="center" wrapText="1"/>
    </xf>
    <xf numFmtId="164" fontId="314" fillId="4" borderId="5" xfId="0" applyNumberFormat="1" applyFont="1" applyFill="1" applyBorder="1" applyAlignment="1">
      <alignment horizontal="right" vertical="center" wrapText="1"/>
    </xf>
    <xf numFmtId="164" fontId="315" fillId="4" borderId="5" xfId="0" applyNumberFormat="1" applyFont="1" applyFill="1" applyBorder="1" applyAlignment="1">
      <alignment horizontal="right" vertical="center" wrapText="1"/>
    </xf>
    <xf numFmtId="164" fontId="316" fillId="4" borderId="5" xfId="0" applyNumberFormat="1" applyFont="1" applyFill="1" applyBorder="1" applyAlignment="1">
      <alignment horizontal="right" vertical="center" wrapText="1"/>
    </xf>
    <xf numFmtId="164" fontId="31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1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19" fillId="0" borderId="5" xfId="0" applyFont="1" applyBorder="1" applyAlignment="1">
      <alignment horizontal="left" vertical="center" wrapText="1"/>
    </xf>
    <xf numFmtId="164" fontId="320" fillId="4" borderId="5" xfId="0" applyNumberFormat="1" applyFont="1" applyFill="1" applyBorder="1" applyAlignment="1">
      <alignment horizontal="right" vertical="center" wrapText="1"/>
    </xf>
    <xf numFmtId="164" fontId="32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2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2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2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2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26" fillId="0" borderId="5" xfId="0" applyFont="1" applyBorder="1" applyAlignment="1">
      <alignment horizontal="left" vertical="center" wrapText="1"/>
    </xf>
    <xf numFmtId="0" fontId="327" fillId="0" borderId="5" xfId="0" applyFont="1" applyBorder="1" applyAlignment="1">
      <alignment horizontal="center" vertical="center" wrapText="1"/>
    </xf>
    <xf numFmtId="164" fontId="32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2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3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9" fillId="0" borderId="5" xfId="0" applyFont="1" applyBorder="1" applyAlignment="1">
      <alignment horizontal="left" vertical="center" wrapText="1"/>
    </xf>
    <xf numFmtId="0" fontId="340" fillId="0" borderId="5" xfId="0" applyFont="1" applyBorder="1" applyAlignment="1">
      <alignment horizontal="left" vertical="center" wrapText="1"/>
    </xf>
    <xf numFmtId="0" fontId="341" fillId="0" borderId="5" xfId="0" applyFont="1" applyBorder="1" applyAlignment="1">
      <alignment horizontal="left" vertical="center" wrapText="1"/>
    </xf>
    <xf numFmtId="0" fontId="342" fillId="0" borderId="5" xfId="0" applyFont="1" applyBorder="1" applyAlignment="1">
      <alignment horizontal="left" vertical="center" wrapText="1"/>
    </xf>
    <xf numFmtId="0" fontId="343" fillId="0" borderId="5" xfId="0" applyFont="1" applyBorder="1" applyAlignment="1">
      <alignment horizontal="center" vertical="center" wrapText="1"/>
    </xf>
    <xf numFmtId="0" fontId="344" fillId="0" borderId="5" xfId="0" applyFont="1" applyBorder="1" applyAlignment="1">
      <alignment horizontal="center" vertical="center" wrapText="1"/>
    </xf>
    <xf numFmtId="0" fontId="345" fillId="0" borderId="5" xfId="0" applyFont="1" applyBorder="1" applyAlignment="1">
      <alignment horizontal="center" vertical="center" wrapText="1"/>
    </xf>
    <xf numFmtId="0" fontId="346" fillId="0" borderId="5" xfId="0" applyFont="1" applyBorder="1" applyAlignment="1">
      <alignment horizontal="center" vertical="center" wrapText="1"/>
    </xf>
    <xf numFmtId="164" fontId="34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4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4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5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6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8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9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9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9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93" fillId="0" borderId="5" xfId="0" applyFont="1" applyBorder="1" applyAlignment="1">
      <alignment horizontal="center" vertical="center" wrapText="1"/>
    </xf>
    <xf numFmtId="164" fontId="39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9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96" fillId="0" borderId="5" xfId="0" applyFont="1" applyBorder="1" applyAlignment="1">
      <alignment horizontal="left" vertical="center" wrapText="1"/>
    </xf>
    <xf numFmtId="164" fontId="39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9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9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0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01" fillId="4" borderId="5" xfId="0" applyNumberFormat="1" applyFont="1" applyFill="1" applyBorder="1" applyAlignment="1">
      <alignment horizontal="right" vertical="center" wrapText="1"/>
    </xf>
    <xf numFmtId="164" fontId="402" fillId="4" borderId="5" xfId="0" applyNumberFormat="1" applyFont="1" applyFill="1" applyBorder="1" applyAlignment="1">
      <alignment horizontal="right" vertical="center" wrapText="1"/>
    </xf>
    <xf numFmtId="164" fontId="403" fillId="4" borderId="5" xfId="0" applyNumberFormat="1" applyFont="1" applyFill="1" applyBorder="1" applyAlignment="1">
      <alignment horizontal="right" vertical="center" wrapText="1"/>
    </xf>
    <xf numFmtId="0" fontId="404" fillId="4" borderId="5" xfId="0" applyFont="1" applyFill="1" applyBorder="1" applyAlignment="1">
      <alignment horizontal="center" vertical="center" wrapText="1"/>
    </xf>
    <xf numFmtId="0" fontId="405" fillId="4" borderId="5" xfId="0" applyFont="1" applyFill="1" applyBorder="1" applyAlignment="1">
      <alignment horizontal="center" vertical="center" wrapText="1"/>
    </xf>
    <xf numFmtId="164" fontId="406" fillId="4" borderId="5" xfId="0" applyNumberFormat="1" applyFont="1" applyFill="1" applyBorder="1" applyAlignment="1">
      <alignment horizontal="right" vertical="center" wrapText="1"/>
    </xf>
    <xf numFmtId="164" fontId="407" fillId="4" borderId="5" xfId="0" applyNumberFormat="1" applyFont="1" applyFill="1" applyBorder="1" applyAlignment="1">
      <alignment horizontal="right" vertical="center" wrapText="1"/>
    </xf>
    <xf numFmtId="0" fontId="408" fillId="0" borderId="5" xfId="0" applyFont="1" applyBorder="1" applyAlignment="1">
      <alignment horizontal="left" vertical="center" wrapText="1"/>
    </xf>
    <xf numFmtId="164" fontId="40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1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1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1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13" fillId="0" borderId="5" xfId="0" applyFont="1" applyBorder="1" applyAlignment="1">
      <alignment horizontal="center" vertical="center" wrapText="1"/>
    </xf>
    <xf numFmtId="164" fontId="41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15" fillId="0" borderId="5" xfId="0" applyFont="1" applyBorder="1" applyAlignment="1">
      <alignment horizontal="center" vertical="center" wrapText="1"/>
    </xf>
    <xf numFmtId="164" fontId="41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17" fillId="0" borderId="5" xfId="0" applyFont="1" applyBorder="1" applyAlignment="1">
      <alignment horizontal="center" vertical="center" wrapText="1"/>
    </xf>
    <xf numFmtId="164" fontId="41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1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2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2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2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2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2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25" fillId="0" borderId="5" xfId="0" applyFont="1" applyBorder="1" applyAlignment="1">
      <alignment horizontal="left" vertical="center" wrapText="1"/>
    </xf>
    <xf numFmtId="164" fontId="42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2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28" fillId="0" borderId="5" xfId="0" applyFont="1" applyBorder="1" applyAlignment="1">
      <alignment horizontal="center" vertical="center" wrapText="1"/>
    </xf>
    <xf numFmtId="164" fontId="42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3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3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3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35" fillId="4" borderId="5" xfId="0" applyFont="1" applyFill="1" applyBorder="1" applyAlignment="1">
      <alignment horizontal="center" vertical="center" wrapText="1"/>
    </xf>
    <xf numFmtId="0" fontId="436" fillId="4" borderId="5" xfId="0" applyFont="1" applyFill="1" applyBorder="1" applyAlignment="1">
      <alignment horizontal="center" vertical="center" wrapText="1"/>
    </xf>
    <xf numFmtId="164" fontId="43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3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3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4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4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42" fillId="4" borderId="5" xfId="0" applyNumberFormat="1" applyFont="1" applyFill="1" applyBorder="1" applyAlignment="1">
      <alignment horizontal="right" vertical="center" wrapText="1"/>
    </xf>
    <xf numFmtId="164" fontId="44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44" fillId="0" borderId="5" xfId="0" applyFont="1" applyBorder="1" applyAlignment="1">
      <alignment horizontal="center" vertical="center" wrapText="1"/>
    </xf>
    <xf numFmtId="164" fontId="44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4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4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4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4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50" fillId="0" borderId="5" xfId="0" applyFont="1" applyBorder="1" applyAlignment="1">
      <alignment horizontal="left" vertical="center" wrapText="1"/>
    </xf>
    <xf numFmtId="164" fontId="45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52" fillId="0" borderId="5" xfId="0" applyFont="1" applyBorder="1" applyAlignment="1">
      <alignment horizontal="left" vertical="center" wrapText="1"/>
    </xf>
    <xf numFmtId="164" fontId="45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5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5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5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5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58" fillId="0" borderId="5" xfId="0" applyFont="1" applyBorder="1" applyAlignment="1">
      <alignment horizontal="center" vertical="center" wrapText="1"/>
    </xf>
    <xf numFmtId="164" fontId="45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6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6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6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6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6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6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6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6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6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69" fillId="0" borderId="5" xfId="0" applyFont="1" applyBorder="1" applyAlignment="1">
      <alignment horizontal="left" vertical="center" wrapText="1"/>
    </xf>
    <xf numFmtId="164" fontId="47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7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7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73" fillId="4" borderId="5" xfId="0" applyNumberFormat="1" applyFont="1" applyFill="1" applyBorder="1" applyAlignment="1">
      <alignment horizontal="right" vertical="center" wrapText="1"/>
    </xf>
    <xf numFmtId="164" fontId="474" fillId="4" borderId="5" xfId="0" applyNumberFormat="1" applyFont="1" applyFill="1" applyBorder="1" applyAlignment="1">
      <alignment horizontal="right" vertical="center" wrapText="1"/>
    </xf>
    <xf numFmtId="164" fontId="475" fillId="4" borderId="5" xfId="0" applyNumberFormat="1" applyFont="1" applyFill="1" applyBorder="1" applyAlignment="1">
      <alignment horizontal="right" vertical="center" wrapText="1"/>
    </xf>
    <xf numFmtId="164" fontId="476" fillId="4" borderId="5" xfId="0" applyNumberFormat="1" applyFont="1" applyFill="1" applyBorder="1" applyAlignment="1">
      <alignment horizontal="right" vertical="center" wrapText="1"/>
    </xf>
    <xf numFmtId="164" fontId="47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7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79" fillId="4" borderId="5" xfId="0" applyNumberFormat="1" applyFont="1" applyFill="1" applyBorder="1" applyAlignment="1">
      <alignment horizontal="right" vertical="center" wrapText="1"/>
    </xf>
    <xf numFmtId="164" fontId="48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8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8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8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8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8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8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8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8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8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9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91" fillId="0" borderId="5" xfId="0" applyFont="1" applyBorder="1" applyAlignment="1">
      <alignment horizontal="center" vertical="center" wrapText="1"/>
    </xf>
    <xf numFmtId="164" fontId="49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9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9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9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9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97" fillId="0" borderId="5" xfId="0" applyFont="1" applyBorder="1" applyAlignment="1">
      <alignment horizontal="center" vertical="center" wrapText="1"/>
    </xf>
    <xf numFmtId="164" fontId="49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9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0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10" fillId="0" borderId="5" xfId="0" applyFont="1" applyBorder="1" applyAlignment="1">
      <alignment horizontal="left" vertical="center" wrapText="1"/>
    </xf>
    <xf numFmtId="164" fontId="511" fillId="4" borderId="5" xfId="0" applyNumberFormat="1" applyFont="1" applyFill="1" applyBorder="1" applyAlignment="1">
      <alignment horizontal="right" vertical="center" wrapText="1"/>
    </xf>
    <xf numFmtId="164" fontId="512" fillId="4" borderId="5" xfId="0" applyNumberFormat="1" applyFont="1" applyFill="1" applyBorder="1" applyAlignment="1">
      <alignment horizontal="right" vertical="center" wrapText="1"/>
    </xf>
    <xf numFmtId="164" fontId="51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1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1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16" fillId="0" borderId="5" xfId="0" applyFont="1" applyBorder="1" applyAlignment="1">
      <alignment horizontal="left" vertical="center" wrapText="1"/>
    </xf>
    <xf numFmtId="164" fontId="51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1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1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2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2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2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2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2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2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2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27" fillId="0" borderId="5" xfId="0" applyFont="1" applyBorder="1" applyAlignment="1">
      <alignment horizontal="left" vertical="center" wrapText="1"/>
    </xf>
    <xf numFmtId="164" fontId="52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2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3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3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3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3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34" fillId="0" borderId="5" xfId="0" applyFont="1" applyBorder="1" applyAlignment="1">
      <alignment horizontal="center" vertical="center" wrapText="1"/>
    </xf>
    <xf numFmtId="164" fontId="535" fillId="4" borderId="5" xfId="0" applyNumberFormat="1" applyFont="1" applyFill="1" applyBorder="1" applyAlignment="1">
      <alignment horizontal="right" vertical="center" wrapText="1"/>
    </xf>
    <xf numFmtId="164" fontId="536" fillId="4" borderId="5" xfId="0" applyNumberFormat="1" applyFont="1" applyFill="1" applyBorder="1" applyAlignment="1">
      <alignment horizontal="right" vertical="center" wrapText="1"/>
    </xf>
    <xf numFmtId="164" fontId="53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38" fillId="0" borderId="5" xfId="0" applyFont="1" applyBorder="1" applyAlignment="1">
      <alignment horizontal="center" vertical="center" wrapText="1"/>
    </xf>
    <xf numFmtId="164" fontId="53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43" fillId="0" borderId="5" xfId="0" applyFont="1" applyBorder="1" applyAlignment="1">
      <alignment horizontal="left" vertical="center" wrapText="1"/>
    </xf>
    <xf numFmtId="164" fontId="54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4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5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5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5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5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5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5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56" fillId="0" borderId="5" xfId="0" applyFont="1" applyBorder="1" applyAlignment="1">
      <alignment horizontal="left" vertical="center" wrapText="1"/>
    </xf>
    <xf numFmtId="164" fontId="55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5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59" fillId="4" borderId="5" xfId="0" applyNumberFormat="1" applyFont="1" applyFill="1" applyBorder="1" applyAlignment="1">
      <alignment horizontal="right" vertical="center" wrapText="1"/>
    </xf>
    <xf numFmtId="164" fontId="560" fillId="4" borderId="5" xfId="0" applyNumberFormat="1" applyFont="1" applyFill="1" applyBorder="1" applyAlignment="1">
      <alignment horizontal="right" vertical="center" wrapText="1"/>
    </xf>
    <xf numFmtId="0" fontId="561" fillId="0" borderId="5" xfId="0" applyFont="1" applyBorder="1" applyAlignment="1">
      <alignment horizontal="left" vertical="center" wrapText="1"/>
    </xf>
    <xf numFmtId="164" fontId="56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6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6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6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66" fillId="0" borderId="5" xfId="0" applyFont="1" applyBorder="1" applyAlignment="1">
      <alignment horizontal="center" vertical="center" wrapText="1"/>
    </xf>
    <xf numFmtId="164" fontId="56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68" fillId="0" borderId="5" xfId="0" applyFont="1" applyBorder="1" applyAlignment="1">
      <alignment horizontal="left" vertical="center" wrapText="1"/>
    </xf>
    <xf numFmtId="164" fontId="56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7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8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9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91" fillId="0" borderId="5" xfId="0" applyFont="1" applyBorder="1" applyAlignment="1">
      <alignment horizontal="left" vertical="center" wrapText="1"/>
    </xf>
    <xf numFmtId="164" fontId="59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9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9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95" fillId="0" borderId="5" xfId="0" applyFont="1" applyBorder="1" applyAlignment="1">
      <alignment horizontal="center" vertical="center" wrapText="1"/>
    </xf>
    <xf numFmtId="164" fontId="59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9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59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99" fillId="0" borderId="5" xfId="0" applyFont="1" applyBorder="1" applyAlignment="1">
      <alignment horizontal="center" vertical="center" wrapText="1"/>
    </xf>
    <xf numFmtId="164" fontId="600" fillId="4" borderId="5" xfId="0" applyNumberFormat="1" applyFont="1" applyFill="1" applyBorder="1" applyAlignment="1">
      <alignment horizontal="right" vertical="center" wrapText="1"/>
    </xf>
    <xf numFmtId="164" fontId="601" fillId="4" borderId="5" xfId="0" applyNumberFormat="1" applyFont="1" applyFill="1" applyBorder="1" applyAlignment="1">
      <alignment horizontal="right" vertical="center" wrapText="1"/>
    </xf>
    <xf numFmtId="164" fontId="602" fillId="4" borderId="5" xfId="0" applyNumberFormat="1" applyFont="1" applyFill="1" applyBorder="1" applyAlignment="1">
      <alignment horizontal="right" vertical="center" wrapText="1"/>
    </xf>
    <xf numFmtId="164" fontId="603" fillId="4" borderId="5" xfId="0" applyNumberFormat="1" applyFont="1" applyFill="1" applyBorder="1" applyAlignment="1">
      <alignment horizontal="right" vertical="center" wrapText="1"/>
    </xf>
    <xf numFmtId="164" fontId="60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0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0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0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0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09" fillId="0" borderId="5" xfId="0" applyFont="1" applyBorder="1" applyAlignment="1">
      <alignment horizontal="left" vertical="center" wrapText="1"/>
    </xf>
    <xf numFmtId="0" fontId="610" fillId="0" borderId="5" xfId="0" applyFont="1" applyBorder="1" applyAlignment="1">
      <alignment horizontal="left" vertical="center" wrapText="1"/>
    </xf>
    <xf numFmtId="164" fontId="61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1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1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1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15" fillId="4" borderId="5" xfId="0" applyNumberFormat="1" applyFont="1" applyFill="1" applyBorder="1" applyAlignment="1">
      <alignment horizontal="right" vertical="center" wrapText="1"/>
    </xf>
    <xf numFmtId="164" fontId="616" fillId="4" borderId="5" xfId="0" applyNumberFormat="1" applyFont="1" applyFill="1" applyBorder="1" applyAlignment="1">
      <alignment horizontal="right" vertical="center" wrapText="1"/>
    </xf>
    <xf numFmtId="0" fontId="617" fillId="0" borderId="5" xfId="0" applyFont="1" applyBorder="1" applyAlignment="1">
      <alignment horizontal="center" vertical="center" wrapText="1"/>
    </xf>
    <xf numFmtId="164" fontId="61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20" fillId="4" borderId="5" xfId="0" applyFont="1" applyFill="1" applyBorder="1" applyAlignment="1">
      <alignment horizontal="center" vertical="center" wrapText="1"/>
    </xf>
    <xf numFmtId="0" fontId="621" fillId="4" borderId="5" xfId="0" applyFont="1" applyFill="1" applyBorder="1" applyAlignment="1">
      <alignment horizontal="center" vertical="center" wrapText="1"/>
    </xf>
    <xf numFmtId="0" fontId="622" fillId="4" borderId="5" xfId="0" applyFont="1" applyFill="1" applyBorder="1" applyAlignment="1">
      <alignment horizontal="center" vertical="center" wrapText="1"/>
    </xf>
    <xf numFmtId="0" fontId="623" fillId="4" borderId="5" xfId="0" applyFont="1" applyFill="1" applyBorder="1" applyAlignment="1">
      <alignment horizontal="center" vertical="center" wrapText="1"/>
    </xf>
    <xf numFmtId="0" fontId="624" fillId="4" borderId="5" xfId="0" applyFont="1" applyFill="1" applyBorder="1" applyAlignment="1">
      <alignment horizontal="center" vertical="center" wrapText="1"/>
    </xf>
    <xf numFmtId="0" fontId="625" fillId="4" borderId="5" xfId="0" applyFont="1" applyFill="1" applyBorder="1" applyAlignment="1">
      <alignment horizontal="center" vertical="center" wrapText="1"/>
    </xf>
    <xf numFmtId="0" fontId="626" fillId="4" borderId="5" xfId="0" applyFont="1" applyFill="1" applyBorder="1" applyAlignment="1">
      <alignment horizontal="center" vertical="center" wrapText="1"/>
    </xf>
    <xf numFmtId="0" fontId="627" fillId="0" borderId="5" xfId="0" applyFont="1" applyBorder="1" applyAlignment="1">
      <alignment horizontal="left" vertical="center" wrapText="1"/>
    </xf>
    <xf numFmtId="0" fontId="628" fillId="0" borderId="5" xfId="0" applyFont="1" applyBorder="1" applyAlignment="1">
      <alignment horizontal="center" vertical="center" wrapText="1"/>
    </xf>
    <xf numFmtId="164" fontId="629" fillId="4" borderId="5" xfId="0" applyNumberFormat="1" applyFont="1" applyFill="1" applyBorder="1" applyAlignment="1">
      <alignment horizontal="right" vertical="center" wrapText="1"/>
    </xf>
    <xf numFmtId="164" fontId="63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3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3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33" fillId="0" borderId="5" xfId="0" applyFont="1" applyBorder="1" applyAlignment="1">
      <alignment horizontal="center" vertical="center" wrapText="1"/>
    </xf>
    <xf numFmtId="164" fontId="63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3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36" fillId="0" borderId="5" xfId="0" applyFont="1" applyBorder="1" applyAlignment="1">
      <alignment horizontal="left" vertical="center" wrapText="1"/>
    </xf>
    <xf numFmtId="164" fontId="63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38" fillId="0" borderId="5" xfId="0" applyFont="1" applyBorder="1" applyAlignment="1">
      <alignment horizontal="left" vertical="center" wrapText="1"/>
    </xf>
    <xf numFmtId="0" fontId="639" fillId="0" borderId="5" xfId="0" applyFont="1" applyBorder="1" applyAlignment="1">
      <alignment horizontal="center" vertical="center" wrapText="1"/>
    </xf>
    <xf numFmtId="164" fontId="64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41" fillId="0" borderId="5" xfId="0" applyFont="1" applyBorder="1" applyAlignment="1">
      <alignment horizontal="center" vertical="center" wrapText="1"/>
    </xf>
    <xf numFmtId="0" fontId="642" fillId="0" borderId="5" xfId="0" applyFont="1" applyBorder="1" applyAlignment="1">
      <alignment horizontal="center" vertical="center" wrapText="1"/>
    </xf>
    <xf numFmtId="0" fontId="643" fillId="0" borderId="5" xfId="0" applyFont="1" applyBorder="1" applyAlignment="1">
      <alignment horizontal="left" vertical="center" wrapText="1"/>
    </xf>
    <xf numFmtId="0" fontId="644" fillId="0" borderId="5" xfId="0" applyFont="1" applyBorder="1" applyAlignment="1">
      <alignment horizontal="center" vertical="center" wrapText="1"/>
    </xf>
    <xf numFmtId="0" fontId="645" fillId="0" borderId="5" xfId="0" applyFont="1" applyBorder="1" applyAlignment="1">
      <alignment horizontal="left" vertical="center" wrapText="1"/>
    </xf>
    <xf numFmtId="0" fontId="646" fillId="0" borderId="5" xfId="0" applyFont="1" applyBorder="1" applyAlignment="1">
      <alignment horizontal="center" vertical="center" wrapText="1"/>
    </xf>
    <xf numFmtId="164" fontId="647" fillId="4" borderId="5" xfId="0" applyNumberFormat="1" applyFont="1" applyFill="1" applyBorder="1" applyAlignment="1">
      <alignment horizontal="right" vertical="center" wrapText="1"/>
    </xf>
    <xf numFmtId="164" fontId="648" fillId="4" borderId="5" xfId="0" applyNumberFormat="1" applyFont="1" applyFill="1" applyBorder="1" applyAlignment="1">
      <alignment horizontal="right" vertical="center" wrapText="1"/>
    </xf>
    <xf numFmtId="0" fontId="649" fillId="0" borderId="5" xfId="0" applyFont="1" applyBorder="1" applyAlignment="1">
      <alignment horizontal="center" vertical="center" wrapText="1"/>
    </xf>
    <xf numFmtId="164" fontId="650" fillId="4" borderId="5" xfId="0" applyNumberFormat="1" applyFont="1" applyFill="1" applyBorder="1" applyAlignment="1">
      <alignment horizontal="right" vertical="center" wrapText="1"/>
    </xf>
    <xf numFmtId="0" fontId="651" fillId="0" borderId="5" xfId="0" applyFont="1" applyBorder="1" applyAlignment="1">
      <alignment horizontal="left" vertical="center" wrapText="1"/>
    </xf>
    <xf numFmtId="164" fontId="652" fillId="4" borderId="5" xfId="0" applyNumberFormat="1" applyFont="1" applyFill="1" applyBorder="1" applyAlignment="1">
      <alignment horizontal="right" vertical="center" wrapText="1"/>
    </xf>
    <xf numFmtId="164" fontId="653" fillId="4" borderId="5" xfId="0" applyNumberFormat="1" applyFont="1" applyFill="1" applyBorder="1" applyAlignment="1">
      <alignment horizontal="right" vertical="center" wrapText="1"/>
    </xf>
    <xf numFmtId="0" fontId="654" fillId="4" borderId="5" xfId="0" applyFont="1" applyFill="1" applyBorder="1" applyAlignment="1">
      <alignment horizontal="center" vertical="center" wrapText="1"/>
    </xf>
    <xf numFmtId="164" fontId="655" fillId="4" borderId="5" xfId="0" applyNumberFormat="1" applyFont="1" applyFill="1" applyBorder="1" applyAlignment="1">
      <alignment horizontal="right" vertical="center" wrapText="1"/>
    </xf>
    <xf numFmtId="0" fontId="656" fillId="0" borderId="5" xfId="0" applyFont="1" applyBorder="1" applyAlignment="1">
      <alignment horizontal="center" vertical="center" wrapText="1"/>
    </xf>
    <xf numFmtId="164" fontId="65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58" fillId="0" borderId="5" xfId="0" applyFont="1" applyBorder="1" applyAlignment="1">
      <alignment horizontal="center" vertical="center" wrapText="1"/>
    </xf>
    <xf numFmtId="0" fontId="659" fillId="0" borderId="5" xfId="0" applyFont="1" applyBorder="1" applyAlignment="1">
      <alignment horizontal="center" vertical="center" wrapText="1"/>
    </xf>
    <xf numFmtId="164" fontId="66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6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62" fillId="0" borderId="5" xfId="0" applyFont="1" applyBorder="1" applyAlignment="1">
      <alignment horizontal="left" vertical="center" wrapText="1"/>
    </xf>
    <xf numFmtId="164" fontId="66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6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6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66" fillId="0" borderId="5" xfId="0" applyFont="1" applyBorder="1" applyAlignment="1">
      <alignment horizontal="center" vertical="center" wrapText="1"/>
    </xf>
    <xf numFmtId="164" fontId="66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68" fillId="0" borderId="5" xfId="0" applyFont="1" applyBorder="1" applyAlignment="1">
      <alignment horizontal="left" vertical="center" wrapText="1"/>
    </xf>
    <xf numFmtId="164" fontId="66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70" fillId="0" borderId="5" xfId="0" applyFont="1" applyBorder="1" applyAlignment="1">
      <alignment horizontal="center" vertical="center" wrapText="1"/>
    </xf>
    <xf numFmtId="164" fontId="67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72" fillId="0" borderId="5" xfId="0" applyFont="1" applyBorder="1" applyAlignment="1">
      <alignment horizontal="left" vertical="center" wrapText="1"/>
    </xf>
    <xf numFmtId="0" fontId="673" fillId="0" borderId="5" xfId="0" applyFont="1" applyBorder="1" applyAlignment="1">
      <alignment horizontal="left" vertical="center" wrapText="1"/>
    </xf>
    <xf numFmtId="0" fontId="674" fillId="0" borderId="5" xfId="0" applyFont="1" applyBorder="1" applyAlignment="1">
      <alignment horizontal="left" vertical="center" wrapText="1"/>
    </xf>
    <xf numFmtId="164" fontId="67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76" fillId="0" borderId="5" xfId="0" applyFont="1" applyBorder="1" applyAlignment="1">
      <alignment horizontal="center" vertical="center" wrapText="1"/>
    </xf>
    <xf numFmtId="0" fontId="677" fillId="0" borderId="5" xfId="0" applyFont="1" applyBorder="1" applyAlignment="1">
      <alignment horizontal="left" vertical="center" wrapText="1"/>
    </xf>
    <xf numFmtId="164" fontId="678" fillId="4" borderId="5" xfId="0" applyNumberFormat="1" applyFont="1" applyFill="1" applyBorder="1" applyAlignment="1">
      <alignment horizontal="right" vertical="center" wrapText="1"/>
    </xf>
    <xf numFmtId="0" fontId="679" fillId="0" borderId="5" xfId="0" applyFont="1" applyBorder="1" applyAlignment="1">
      <alignment horizontal="left" vertical="center" wrapText="1"/>
    </xf>
    <xf numFmtId="0" fontId="680" fillId="0" borderId="5" xfId="0" applyFont="1" applyBorder="1" applyAlignment="1">
      <alignment horizontal="center" vertical="center" wrapText="1"/>
    </xf>
    <xf numFmtId="164" fontId="681" fillId="4" borderId="5" xfId="0" applyNumberFormat="1" applyFont="1" applyFill="1" applyBorder="1" applyAlignment="1">
      <alignment horizontal="right" vertical="center" wrapText="1"/>
    </xf>
    <xf numFmtId="164" fontId="682" fillId="4" borderId="5" xfId="0" applyNumberFormat="1" applyFont="1" applyFill="1" applyBorder="1" applyAlignment="1">
      <alignment horizontal="right" vertical="center" wrapText="1"/>
    </xf>
    <xf numFmtId="164" fontId="683" fillId="4" borderId="5" xfId="0" applyNumberFormat="1" applyFont="1" applyFill="1" applyBorder="1" applyAlignment="1">
      <alignment horizontal="right" vertical="center" wrapText="1"/>
    </xf>
    <xf numFmtId="164" fontId="68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8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86" fillId="0" borderId="5" xfId="0" applyFont="1" applyBorder="1" applyAlignment="1">
      <alignment horizontal="left" vertical="center" wrapText="1"/>
    </xf>
    <xf numFmtId="0" fontId="687" fillId="0" borderId="5" xfId="0" applyFont="1" applyBorder="1" applyAlignment="1">
      <alignment horizontal="left" vertical="center" wrapText="1"/>
    </xf>
    <xf numFmtId="0" fontId="688" fillId="0" borderId="5" xfId="0" applyFont="1" applyBorder="1" applyAlignment="1">
      <alignment horizontal="center" vertical="center" wrapText="1"/>
    </xf>
    <xf numFmtId="0" fontId="689" fillId="0" borderId="5" xfId="0" applyFont="1" applyBorder="1" applyAlignment="1">
      <alignment horizontal="center" vertical="center" wrapText="1"/>
    </xf>
    <xf numFmtId="0" fontId="690" fillId="0" borderId="5" xfId="0" applyFont="1" applyBorder="1" applyAlignment="1">
      <alignment horizontal="center" vertical="center" wrapText="1"/>
    </xf>
    <xf numFmtId="164" fontId="69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92" fillId="0" borderId="5" xfId="0" applyFont="1" applyBorder="1" applyAlignment="1">
      <alignment horizontal="center" vertical="center" wrapText="1"/>
    </xf>
    <xf numFmtId="0" fontId="693" fillId="0" borderId="5" xfId="0" applyFont="1" applyBorder="1" applyAlignment="1">
      <alignment horizontal="left" vertical="center" wrapText="1"/>
    </xf>
    <xf numFmtId="164" fontId="694" fillId="4" borderId="5" xfId="0" applyNumberFormat="1" applyFont="1" applyFill="1" applyBorder="1" applyAlignment="1">
      <alignment horizontal="right" vertical="center" wrapText="1"/>
    </xf>
    <xf numFmtId="0" fontId="695" fillId="0" borderId="5" xfId="0" applyFont="1" applyBorder="1" applyAlignment="1">
      <alignment horizontal="left" vertical="center" wrapText="1"/>
    </xf>
    <xf numFmtId="0" fontId="696" fillId="0" borderId="5" xfId="0" applyFont="1" applyBorder="1" applyAlignment="1">
      <alignment horizontal="left" vertical="center" wrapText="1"/>
    </xf>
    <xf numFmtId="0" fontId="697" fillId="0" borderId="5" xfId="0" applyFont="1" applyBorder="1" applyAlignment="1">
      <alignment horizontal="left" vertical="center" wrapText="1"/>
    </xf>
    <xf numFmtId="0" fontId="700" fillId="4" borderId="5" xfId="0" applyFont="1" applyFill="1" applyBorder="1" applyAlignment="1">
      <alignment horizontal="center" vertical="center" wrapText="1"/>
    </xf>
    <xf numFmtId="0" fontId="701" fillId="4" borderId="5" xfId="0" applyFont="1" applyFill="1" applyBorder="1" applyAlignment="1">
      <alignment horizontal="center" vertical="center" wrapText="1"/>
    </xf>
    <xf numFmtId="0" fontId="702" fillId="4" borderId="5" xfId="0" applyFont="1" applyFill="1" applyBorder="1" applyAlignment="1">
      <alignment horizontal="center" vertical="center" wrapText="1"/>
    </xf>
    <xf numFmtId="0" fontId="703" fillId="0" borderId="5" xfId="0" applyFont="1" applyBorder="1" applyAlignment="1">
      <alignment horizontal="center" vertical="center" wrapText="1"/>
    </xf>
    <xf numFmtId="164" fontId="704" fillId="4" borderId="5" xfId="0" applyNumberFormat="1" applyFont="1" applyFill="1" applyBorder="1" applyAlignment="1">
      <alignment horizontal="right" vertical="center" wrapText="1"/>
    </xf>
    <xf numFmtId="0" fontId="705" fillId="0" borderId="5" xfId="0" applyFont="1" applyBorder="1" applyAlignment="1">
      <alignment horizontal="center" vertical="center" wrapText="1"/>
    </xf>
    <xf numFmtId="164" fontId="70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09" fillId="0" borderId="5" xfId="0" applyFont="1" applyBorder="1" applyAlignment="1">
      <alignment horizontal="center" vertical="center" wrapText="1"/>
    </xf>
    <xf numFmtId="164" fontId="71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11" fillId="0" borderId="5" xfId="0" applyFont="1" applyBorder="1" applyAlignment="1">
      <alignment horizontal="center" vertical="center" wrapText="1"/>
    </xf>
    <xf numFmtId="0" fontId="712" fillId="0" borderId="5" xfId="0" applyFont="1" applyBorder="1" applyAlignment="1">
      <alignment horizontal="center" vertical="center" wrapText="1"/>
    </xf>
    <xf numFmtId="164" fontId="71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15" fillId="4" borderId="5" xfId="0" applyFont="1" applyFill="1" applyBorder="1" applyAlignment="1">
      <alignment horizontal="center" vertical="center" wrapText="1"/>
    </xf>
    <xf numFmtId="0" fontId="716" fillId="4" borderId="5" xfId="0" applyFont="1" applyFill="1" applyBorder="1" applyAlignment="1">
      <alignment horizontal="center" vertical="center" wrapText="1"/>
    </xf>
    <xf numFmtId="164" fontId="717" fillId="4" borderId="5" xfId="0" applyNumberFormat="1" applyFont="1" applyFill="1" applyBorder="1" applyAlignment="1">
      <alignment horizontal="right" vertical="center" wrapText="1"/>
    </xf>
    <xf numFmtId="0" fontId="718" fillId="0" borderId="5" xfId="0" applyFont="1" applyBorder="1" applyAlignment="1">
      <alignment horizontal="left" vertical="center" wrapText="1"/>
    </xf>
    <xf numFmtId="164" fontId="719" fillId="4" borderId="5" xfId="0" applyNumberFormat="1" applyFont="1" applyFill="1" applyBorder="1" applyAlignment="1">
      <alignment horizontal="right" vertical="center" wrapText="1"/>
    </xf>
    <xf numFmtId="164" fontId="72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2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2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23" fillId="0" borderId="5" xfId="0" applyFont="1" applyBorder="1" applyAlignment="1">
      <alignment horizontal="center" vertical="center" wrapText="1"/>
    </xf>
    <xf numFmtId="164" fontId="72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25" fillId="0" borderId="5" xfId="0" applyFont="1" applyBorder="1" applyAlignment="1">
      <alignment horizontal="left" vertical="center" wrapText="1"/>
    </xf>
    <xf numFmtId="0" fontId="726" fillId="0" borderId="5" xfId="0" applyFont="1" applyBorder="1" applyAlignment="1">
      <alignment horizontal="left" vertical="center" wrapText="1"/>
    </xf>
    <xf numFmtId="164" fontId="72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28" fillId="0" borderId="5" xfId="0" applyFont="1" applyBorder="1" applyAlignment="1">
      <alignment horizontal="left" vertical="center" wrapText="1"/>
    </xf>
    <xf numFmtId="164" fontId="72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3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73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32" fillId="0" borderId="5" xfId="0" applyFont="1" applyBorder="1" applyAlignment="1">
      <alignment horizontal="center" vertical="center" wrapText="1"/>
    </xf>
    <xf numFmtId="0" fontId="733" fillId="0" borderId="0" xfId="0" applyFont="1" applyAlignment="1" applyProtection="1">
      <alignment horizontal="left" vertical="center" wrapText="1"/>
      <protection locked="0"/>
    </xf>
    <xf numFmtId="0" fontId="734" fillId="0" borderId="0" xfId="0" applyFont="1" applyAlignment="1" applyProtection="1">
      <alignment horizontal="left" vertical="center" wrapText="1"/>
      <protection locked="0"/>
    </xf>
    <xf numFmtId="0" fontId="737" fillId="0" borderId="0" xfId="0" applyFont="1" applyAlignment="1">
      <alignment horizontal="center" vertical="center" wrapText="1"/>
    </xf>
    <xf numFmtId="0" fontId="738" fillId="0" borderId="0" xfId="0" applyFont="1" applyAlignment="1">
      <alignment horizontal="center" vertical="center" wrapText="1"/>
    </xf>
    <xf numFmtId="0" fontId="739" fillId="0" borderId="0" xfId="0" applyFont="1" applyAlignment="1">
      <alignment horizontal="right" vertical="center" wrapText="1"/>
    </xf>
    <xf numFmtId="164" fontId="740" fillId="4" borderId="5" xfId="0" applyNumberFormat="1" applyFont="1" applyFill="1" applyBorder="1" applyAlignment="1">
      <alignment horizontal="right" vertical="center" wrapText="1"/>
    </xf>
    <xf numFmtId="0" fontId="741" fillId="0" borderId="5" xfId="0" applyFont="1" applyBorder="1" applyAlignment="1">
      <alignment horizontal="left" vertical="center" wrapText="1"/>
    </xf>
    <xf numFmtId="164" fontId="74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44" fillId="4" borderId="5" xfId="0" applyFont="1" applyFill="1" applyBorder="1" applyAlignment="1">
      <alignment horizontal="center" vertical="center" wrapText="1"/>
    </xf>
    <xf numFmtId="0" fontId="745" fillId="0" borderId="5" xfId="0" applyFont="1" applyBorder="1" applyAlignment="1">
      <alignment horizontal="left" vertical="center" wrapText="1"/>
    </xf>
    <xf numFmtId="0" fontId="746" fillId="0" borderId="5" xfId="0" applyFont="1" applyBorder="1" applyAlignment="1">
      <alignment horizontal="center" vertical="center" wrapText="1"/>
    </xf>
    <xf numFmtId="0" fontId="747" fillId="0" borderId="5" xfId="0" applyFont="1" applyBorder="1" applyAlignment="1">
      <alignment horizontal="left" vertical="center" wrapText="1"/>
    </xf>
    <xf numFmtId="0" fontId="748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2" borderId="9" xfId="0" applyNumberFormat="1" applyFont="1" applyFill="1" applyBorder="1" applyAlignment="1"/>
    <xf numFmtId="0" fontId="1" fillId="0" borderId="4" xfId="0" applyFont="1" applyBorder="1" applyAlignment="1">
      <alignment horizontal="center" vertical="center" wrapText="1"/>
    </xf>
    <xf numFmtId="0" fontId="0" fillId="2" borderId="7" xfId="0" applyNumberFormat="1" applyFont="1" applyFill="1" applyBorder="1" applyAlignment="1"/>
    <xf numFmtId="0" fontId="0" fillId="2" borderId="8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/>
    <xf numFmtId="0" fontId="8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1" fillId="0" borderId="6" xfId="0" applyFont="1" applyBorder="1" applyAlignment="1">
      <alignment horizontal="right" vertical="center" wrapText="1"/>
    </xf>
    <xf numFmtId="0" fontId="258" fillId="4" borderId="10" xfId="0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/>
    <xf numFmtId="0" fontId="259" fillId="4" borderId="10" xfId="0" applyFont="1" applyFill="1" applyBorder="1" applyAlignment="1">
      <alignment horizontal="center" vertical="center" wrapText="1"/>
    </xf>
    <xf numFmtId="0" fontId="260" fillId="4" borderId="10" xfId="0" applyFont="1" applyFill="1" applyBorder="1" applyAlignment="1">
      <alignment horizontal="center" vertical="center" wrapText="1"/>
    </xf>
    <xf numFmtId="0" fontId="261" fillId="4" borderId="4" xfId="0" applyFont="1" applyFill="1" applyBorder="1" applyAlignment="1">
      <alignment horizontal="center" vertical="center" wrapText="1"/>
    </xf>
    <xf numFmtId="0" fontId="274" fillId="4" borderId="10" xfId="0" applyFont="1" applyFill="1" applyBorder="1" applyAlignment="1">
      <alignment horizontal="center" vertical="center" wrapText="1"/>
    </xf>
    <xf numFmtId="0" fontId="275" fillId="4" borderId="4" xfId="0" applyFont="1" applyFill="1" applyBorder="1" applyAlignment="1">
      <alignment horizontal="center" vertical="center" wrapText="1"/>
    </xf>
    <xf numFmtId="0" fontId="278" fillId="0" borderId="6" xfId="0" applyFont="1" applyBorder="1" applyAlignment="1">
      <alignment horizontal="center" vertical="center" wrapText="1"/>
    </xf>
    <xf numFmtId="0" fontId="432" fillId="4" borderId="4" xfId="0" applyFont="1" applyFill="1" applyBorder="1" applyAlignment="1">
      <alignment horizontal="center" vertical="center" wrapText="1"/>
    </xf>
    <xf numFmtId="0" fontId="433" fillId="4" borderId="10" xfId="0" applyFont="1" applyFill="1" applyBorder="1" applyAlignment="1">
      <alignment horizontal="center" vertical="center" wrapText="1"/>
    </xf>
    <xf numFmtId="0" fontId="269" fillId="4" borderId="10" xfId="0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/>
    <xf numFmtId="0" fontId="270" fillId="4" borderId="4" xfId="0" applyFont="1" applyFill="1" applyBorder="1" applyAlignment="1">
      <alignment horizontal="center" vertical="center" wrapText="1"/>
    </xf>
    <xf numFmtId="0" fontId="271" fillId="4" borderId="4" xfId="0" applyFont="1" applyFill="1" applyBorder="1" applyAlignment="1">
      <alignment horizontal="center" vertical="center" wrapText="1"/>
    </xf>
    <xf numFmtId="0" fontId="272" fillId="4" borderId="10" xfId="0" applyFont="1" applyFill="1" applyBorder="1" applyAlignment="1">
      <alignment horizontal="center" vertical="center" wrapText="1"/>
    </xf>
    <xf numFmtId="0" fontId="273" fillId="4" borderId="10" xfId="0" applyFont="1" applyFill="1" applyBorder="1" applyAlignment="1">
      <alignment horizontal="center" vertical="center" wrapText="1"/>
    </xf>
    <xf numFmtId="0" fontId="230" fillId="4" borderId="10" xfId="0" applyFont="1" applyFill="1" applyBorder="1" applyAlignment="1">
      <alignment horizontal="center" vertical="center" wrapText="1"/>
    </xf>
    <xf numFmtId="0" fontId="231" fillId="4" borderId="4" xfId="0" applyFont="1" applyFill="1" applyBorder="1" applyAlignment="1">
      <alignment horizontal="center" vertical="center" wrapText="1"/>
    </xf>
    <xf numFmtId="0" fontId="256" fillId="4" borderId="4" xfId="0" applyFont="1" applyFill="1" applyBorder="1" applyAlignment="1">
      <alignment horizontal="center" vertical="center" wrapText="1"/>
    </xf>
    <xf numFmtId="0" fontId="257" fillId="4" borderId="4" xfId="0" applyFont="1" applyFill="1" applyBorder="1" applyAlignment="1">
      <alignment horizontal="center" vertical="center" wrapText="1"/>
    </xf>
    <xf numFmtId="0" fontId="619" fillId="0" borderId="6" xfId="0" applyFont="1" applyBorder="1" applyAlignment="1">
      <alignment horizontal="right" vertical="center" wrapText="1"/>
    </xf>
    <xf numFmtId="0" fontId="698" fillId="0" borderId="6" xfId="0" applyFont="1" applyBorder="1" applyAlignment="1">
      <alignment horizontal="right" vertical="center" wrapText="1"/>
    </xf>
    <xf numFmtId="0" fontId="699" fillId="4" borderId="10" xfId="0" applyFont="1" applyFill="1" applyBorder="1" applyAlignment="1">
      <alignment horizontal="center" vertical="center" wrapText="1"/>
    </xf>
    <xf numFmtId="0" fontId="707" fillId="0" borderId="0" xfId="0" applyFont="1" applyAlignment="1">
      <alignment horizontal="center" vertical="center" wrapText="1"/>
    </xf>
    <xf numFmtId="0" fontId="708" fillId="0" borderId="0" xfId="0" applyFont="1" applyAlignment="1">
      <alignment horizontal="center" vertical="center" wrapText="1"/>
    </xf>
    <xf numFmtId="0" fontId="714" fillId="4" borderId="4" xfId="0" applyFont="1" applyFill="1" applyBorder="1" applyAlignment="1">
      <alignment horizontal="center" vertical="center" wrapText="1"/>
    </xf>
    <xf numFmtId="0" fontId="735" fillId="0" borderId="0" xfId="0" applyFont="1" applyAlignment="1" applyProtection="1">
      <alignment horizontal="center" vertical="center" wrapText="1"/>
      <protection locked="0"/>
    </xf>
    <xf numFmtId="0" fontId="736" fillId="0" borderId="0" xfId="0" applyFont="1" applyAlignment="1" applyProtection="1">
      <alignment horizontal="center" vertical="center" wrapText="1"/>
      <protection locked="0"/>
    </xf>
    <xf numFmtId="0" fontId="743" fillId="4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opLeftCell="A22" workbookViewId="0"/>
  </sheetViews>
  <sheetFormatPr defaultRowHeight="15" x14ac:dyDescent="0.25"/>
  <cols>
    <col min="1" max="1" width="30.5703125" customWidth="1"/>
    <col min="2" max="2" width="25.7109375" customWidth="1"/>
    <col min="3" max="3" width="26.28515625" customWidth="1"/>
    <col min="4" max="4" width="26.42578125" customWidth="1"/>
  </cols>
  <sheetData>
    <row r="1" spans="1:5" ht="86.25" customHeight="1" x14ac:dyDescent="0.25">
      <c r="D1" s="12" t="s">
        <v>14</v>
      </c>
    </row>
    <row r="2" spans="1:5" ht="15" customHeight="1" x14ac:dyDescent="0.25">
      <c r="A2" s="726" t="s">
        <v>7</v>
      </c>
      <c r="B2" s="725"/>
      <c r="C2" s="725"/>
      <c r="D2" s="725"/>
    </row>
    <row r="3" spans="1:5" ht="51.75" customHeight="1" x14ac:dyDescent="0.25">
      <c r="A3" s="727" t="s">
        <v>8</v>
      </c>
      <c r="B3" s="719"/>
      <c r="C3" s="719"/>
      <c r="D3" s="719"/>
    </row>
    <row r="4" spans="1:5" ht="27.75" customHeight="1" x14ac:dyDescent="0.25">
      <c r="A4" s="720" t="s">
        <v>0</v>
      </c>
      <c r="B4" s="721"/>
      <c r="C4" s="721"/>
      <c r="D4" s="722"/>
      <c r="E4" s="3"/>
    </row>
    <row r="5" spans="1:5" ht="20.25" customHeight="1" x14ac:dyDescent="0.25">
      <c r="A5" s="723" t="s">
        <v>1</v>
      </c>
      <c r="B5" s="721"/>
      <c r="C5" s="721"/>
      <c r="D5" s="722"/>
      <c r="E5" s="3"/>
    </row>
    <row r="6" spans="1:5" ht="15.75" customHeight="1" x14ac:dyDescent="0.25">
      <c r="A6" s="1"/>
      <c r="B6" s="1"/>
      <c r="C6" s="1"/>
      <c r="D6" s="1"/>
    </row>
    <row r="7" spans="1:5" ht="45.75" customHeight="1" x14ac:dyDescent="0.25">
      <c r="A7" s="8" t="s">
        <v>9</v>
      </c>
      <c r="B7" s="4" t="s">
        <v>2</v>
      </c>
      <c r="C7" s="9" t="s">
        <v>10</v>
      </c>
      <c r="D7" s="5" t="s">
        <v>3</v>
      </c>
      <c r="E7" s="3"/>
    </row>
    <row r="8" spans="1:5" ht="59.25" customHeight="1" x14ac:dyDescent="0.25">
      <c r="A8" s="11" t="s">
        <v>13</v>
      </c>
      <c r="B8" s="6" t="s">
        <v>4</v>
      </c>
      <c r="C8" s="10" t="s">
        <v>11</v>
      </c>
      <c r="D8" s="7" t="s">
        <v>5</v>
      </c>
      <c r="E8" s="3"/>
    </row>
    <row r="9" spans="1:5" ht="15.75" customHeight="1" x14ac:dyDescent="0.25">
      <c r="A9" s="1"/>
      <c r="B9" s="1"/>
      <c r="C9" s="1"/>
      <c r="D9" s="1"/>
    </row>
    <row r="10" spans="1:5" ht="15.75" customHeight="1" x14ac:dyDescent="0.25"/>
    <row r="11" spans="1:5" ht="28.5" customHeight="1" x14ac:dyDescent="0.25">
      <c r="A11" s="724" t="s">
        <v>6</v>
      </c>
      <c r="B11" s="725"/>
      <c r="C11" s="725"/>
      <c r="D11" s="725"/>
    </row>
    <row r="12" spans="1:5" ht="23.25" customHeight="1" x14ac:dyDescent="0.25">
      <c r="B12" s="718" t="s">
        <v>12</v>
      </c>
      <c r="C12" s="719"/>
      <c r="D12" s="719"/>
    </row>
    <row r="13" spans="1:5" x14ac:dyDescent="0.25">
      <c r="B13" s="1"/>
      <c r="C13" s="1"/>
      <c r="D13" s="1"/>
    </row>
  </sheetData>
  <sheetProtection password="8EB5" sheet="1" objects="1" scenarios="1" formatColumns="0" formatRows="0"/>
  <mergeCells count="6">
    <mergeCell ref="B12:D12"/>
    <mergeCell ref="A4:D4"/>
    <mergeCell ref="A5:D5"/>
    <mergeCell ref="A11:D11"/>
    <mergeCell ref="A2:D2"/>
    <mergeCell ref="A3:D3"/>
  </mergeCells>
  <pageMargins left="0.25" right="0.25" top="0.25" bottom="0.2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8"/>
  <sheetViews>
    <sheetView topLeftCell="A20" workbookViewId="0">
      <selection sqref="A1:D1"/>
    </sheetView>
  </sheetViews>
  <sheetFormatPr defaultRowHeight="15" x14ac:dyDescent="0.25"/>
  <cols>
    <col min="1" max="1" width="69.140625" customWidth="1"/>
    <col min="2" max="2" width="13.28515625" customWidth="1"/>
    <col min="3" max="3" width="41.28515625" customWidth="1"/>
    <col min="4" max="4" width="40.28515625" customWidth="1"/>
  </cols>
  <sheetData>
    <row r="1" spans="1:5" ht="15.75" customHeight="1" x14ac:dyDescent="0.25">
      <c r="A1" s="728" t="s">
        <v>59</v>
      </c>
      <c r="B1" s="719"/>
      <c r="C1" s="719"/>
      <c r="D1" s="719"/>
    </row>
    <row r="2" spans="1:5" ht="30.75" customHeight="1" x14ac:dyDescent="0.25">
      <c r="A2" s="82" t="s">
        <v>47</v>
      </c>
      <c r="B2" s="28" t="s">
        <v>22</v>
      </c>
      <c r="C2" s="83" t="s">
        <v>48</v>
      </c>
      <c r="D2" s="29" t="s">
        <v>23</v>
      </c>
      <c r="E2" s="3"/>
    </row>
    <row r="3" spans="1:5" ht="15.75" customHeight="1" x14ac:dyDescent="0.25">
      <c r="A3" s="84" t="s">
        <v>49</v>
      </c>
      <c r="B3" s="85" t="s">
        <v>50</v>
      </c>
      <c r="C3" s="115" t="s">
        <v>70</v>
      </c>
      <c r="D3" s="30" t="s">
        <v>24</v>
      </c>
      <c r="E3" s="3"/>
    </row>
    <row r="4" spans="1:5" ht="30.75" customHeight="1" x14ac:dyDescent="0.25">
      <c r="A4" s="111" t="s">
        <v>67</v>
      </c>
      <c r="B4" s="98" t="s">
        <v>60</v>
      </c>
      <c r="C4" s="31">
        <v>54126672</v>
      </c>
      <c r="D4" s="67">
        <v>43792124</v>
      </c>
      <c r="E4" s="3"/>
    </row>
    <row r="5" spans="1:5" ht="15.75" customHeight="1" x14ac:dyDescent="0.25">
      <c r="A5" s="68" t="s">
        <v>41</v>
      </c>
      <c r="B5" s="32" t="s">
        <v>25</v>
      </c>
      <c r="C5" s="33">
        <v>2184178</v>
      </c>
      <c r="D5" s="69">
        <v>2232043</v>
      </c>
      <c r="E5" s="3"/>
    </row>
    <row r="6" spans="1:5" ht="30.75" customHeight="1" x14ac:dyDescent="0.25">
      <c r="A6" s="112" t="s">
        <v>68</v>
      </c>
      <c r="B6" s="34" t="s">
        <v>26</v>
      </c>
      <c r="C6" s="35">
        <v>353474</v>
      </c>
      <c r="D6" s="70">
        <v>63935</v>
      </c>
      <c r="E6" s="3"/>
    </row>
    <row r="7" spans="1:5" ht="27.75" customHeight="1" x14ac:dyDescent="0.25">
      <c r="A7" s="71" t="s">
        <v>42</v>
      </c>
      <c r="B7" s="36" t="s">
        <v>27</v>
      </c>
      <c r="C7" s="37">
        <v>24926408</v>
      </c>
      <c r="D7" s="72">
        <v>19602662</v>
      </c>
      <c r="E7" s="3"/>
    </row>
    <row r="8" spans="1:5" ht="30.75" customHeight="1" x14ac:dyDescent="0.25">
      <c r="A8" s="113" t="s">
        <v>69</v>
      </c>
      <c r="B8" s="38" t="s">
        <v>28</v>
      </c>
      <c r="C8" s="39">
        <v>761632</v>
      </c>
      <c r="D8" s="73">
        <v>714095</v>
      </c>
      <c r="E8" s="3"/>
    </row>
    <row r="9" spans="1:5" ht="30.75" customHeight="1" x14ac:dyDescent="0.25">
      <c r="A9" s="74" t="s">
        <v>43</v>
      </c>
      <c r="B9" s="99" t="s">
        <v>61</v>
      </c>
      <c r="C9" s="40">
        <v>803235</v>
      </c>
      <c r="D9" s="114">
        <v>273076</v>
      </c>
      <c r="E9" s="3"/>
    </row>
    <row r="10" spans="1:5" ht="30.75" customHeight="1" x14ac:dyDescent="0.25">
      <c r="A10" s="75" t="s">
        <v>44</v>
      </c>
      <c r="B10" s="41" t="s">
        <v>29</v>
      </c>
      <c r="C10" s="100">
        <v>300537</v>
      </c>
      <c r="D10" s="76">
        <v>222670</v>
      </c>
      <c r="E10" s="3"/>
    </row>
    <row r="11" spans="1:5" ht="15.75" customHeight="1" x14ac:dyDescent="0.25">
      <c r="A11" s="77" t="s">
        <v>45</v>
      </c>
      <c r="B11" s="42" t="s">
        <v>30</v>
      </c>
      <c r="C11" s="78">
        <v>22293277</v>
      </c>
      <c r="D11" s="101">
        <v>22268820</v>
      </c>
      <c r="E11" s="3"/>
    </row>
    <row r="12" spans="1:5" ht="15.75" customHeight="1" x14ac:dyDescent="0.25">
      <c r="A12" s="79" t="s">
        <v>46</v>
      </c>
      <c r="B12" s="43" t="s">
        <v>31</v>
      </c>
      <c r="C12" s="80">
        <v>7650343</v>
      </c>
      <c r="D12" s="81">
        <v>3418115</v>
      </c>
      <c r="E12" s="3"/>
    </row>
    <row r="13" spans="1:5" ht="15.75" customHeight="1" x14ac:dyDescent="0.25">
      <c r="A13" s="102" t="s">
        <v>62</v>
      </c>
      <c r="B13" s="91" t="s">
        <v>55</v>
      </c>
      <c r="C13" s="87">
        <v>3456989</v>
      </c>
      <c r="D13" s="44">
        <v>1902303</v>
      </c>
      <c r="E13" s="3"/>
    </row>
    <row r="14" spans="1:5" ht="15.75" customHeight="1" x14ac:dyDescent="0.25">
      <c r="A14" s="45" t="s">
        <v>32</v>
      </c>
      <c r="B14" s="88" t="s">
        <v>52</v>
      </c>
      <c r="C14" s="92">
        <v>1435680</v>
      </c>
      <c r="D14" s="46">
        <v>1315218</v>
      </c>
      <c r="E14" s="3"/>
    </row>
    <row r="15" spans="1:5" ht="15.75" customHeight="1" x14ac:dyDescent="0.25">
      <c r="A15" s="103" t="s">
        <v>63</v>
      </c>
      <c r="B15" s="89" t="s">
        <v>53</v>
      </c>
      <c r="C15" s="47">
        <v>9118702</v>
      </c>
      <c r="D15" s="93">
        <v>3235071</v>
      </c>
      <c r="E15" s="3"/>
    </row>
    <row r="16" spans="1:5" ht="15.75" customHeight="1" x14ac:dyDescent="0.25">
      <c r="A16" s="48" t="s">
        <v>33</v>
      </c>
      <c r="B16" s="90" t="s">
        <v>54</v>
      </c>
      <c r="C16" s="104">
        <v>10282372</v>
      </c>
      <c r="D16" s="49">
        <v>3872414</v>
      </c>
      <c r="E16" s="3"/>
    </row>
    <row r="17" spans="1:5" ht="15.75" customHeight="1" x14ac:dyDescent="0.25">
      <c r="A17" s="13" t="s">
        <v>15</v>
      </c>
      <c r="B17" s="105" t="s">
        <v>64</v>
      </c>
      <c r="C17" s="50">
        <v>3685820</v>
      </c>
      <c r="D17" s="14">
        <v>3053350</v>
      </c>
      <c r="E17" s="3"/>
    </row>
    <row r="18" spans="1:5" ht="15.75" customHeight="1" x14ac:dyDescent="0.25">
      <c r="A18" s="106" t="s">
        <v>65</v>
      </c>
      <c r="B18" s="15" t="s">
        <v>16</v>
      </c>
      <c r="C18" s="51">
        <v>31437</v>
      </c>
      <c r="D18" s="16">
        <v>471811</v>
      </c>
      <c r="E18" s="3"/>
    </row>
    <row r="19" spans="1:5" ht="15.75" customHeight="1" x14ac:dyDescent="0.25">
      <c r="A19" s="52" t="s">
        <v>34</v>
      </c>
      <c r="B19" s="17" t="s">
        <v>17</v>
      </c>
      <c r="C19" s="107">
        <v>9035234</v>
      </c>
      <c r="D19" s="53">
        <v>11495653</v>
      </c>
      <c r="E19" s="3"/>
    </row>
    <row r="20" spans="1:5" ht="15.75" customHeight="1" x14ac:dyDescent="0.25">
      <c r="A20" s="18" t="s">
        <v>18</v>
      </c>
      <c r="B20" s="108" t="s">
        <v>66</v>
      </c>
      <c r="C20" s="54">
        <v>9488409</v>
      </c>
      <c r="D20" s="19">
        <v>9680118</v>
      </c>
      <c r="E20" s="3"/>
    </row>
    <row r="21" spans="1:5" ht="45" customHeight="1" x14ac:dyDescent="0.25">
      <c r="A21" s="20" t="s">
        <v>19</v>
      </c>
      <c r="B21" s="55" t="s">
        <v>35</v>
      </c>
      <c r="C21" s="21">
        <f>C4+C5+C6+C13+C15+C17+C19-C7-C8-C9-C10-C11-C12-C14-C16-C18-C20</f>
        <v>3987739</v>
      </c>
      <c r="D21" s="56">
        <f>D4+D5+D6+D13+D15+D17+D19-D7-D8-D9-D10-D11-D12-D14-D16-D18-D20</f>
        <v>3935480</v>
      </c>
      <c r="E21" s="3"/>
    </row>
    <row r="22" spans="1:5" ht="15.75" customHeight="1" x14ac:dyDescent="0.25">
      <c r="A22" s="57" t="s">
        <v>36</v>
      </c>
      <c r="B22" s="94" t="s">
        <v>56</v>
      </c>
      <c r="C22" s="58">
        <v>782925</v>
      </c>
      <c r="D22" s="22">
        <v>842997</v>
      </c>
      <c r="E22" s="3"/>
    </row>
    <row r="23" spans="1:5" ht="15.75" customHeight="1" x14ac:dyDescent="0.25">
      <c r="A23" s="59" t="s">
        <v>37</v>
      </c>
      <c r="B23" s="86" t="s">
        <v>51</v>
      </c>
      <c r="C23" s="60">
        <v>0</v>
      </c>
      <c r="D23" s="61">
        <v>0</v>
      </c>
      <c r="E23" s="3"/>
    </row>
    <row r="24" spans="1:5" ht="15.75" customHeight="1" x14ac:dyDescent="0.25">
      <c r="A24" s="95" t="s">
        <v>57</v>
      </c>
      <c r="B24" s="62" t="s">
        <v>38</v>
      </c>
      <c r="C24" s="63">
        <v>-3148</v>
      </c>
      <c r="D24" s="23">
        <v>24903</v>
      </c>
      <c r="E24" s="3"/>
    </row>
    <row r="25" spans="1:5" ht="15.75" customHeight="1" x14ac:dyDescent="0.25">
      <c r="A25" s="64" t="s">
        <v>39</v>
      </c>
      <c r="B25" s="24" t="s">
        <v>20</v>
      </c>
      <c r="C25" s="109">
        <v>0</v>
      </c>
      <c r="D25" s="96">
        <v>0</v>
      </c>
      <c r="E25" s="3"/>
    </row>
    <row r="26" spans="1:5" ht="15.75" customHeight="1" x14ac:dyDescent="0.25">
      <c r="A26" s="65" t="s">
        <v>40</v>
      </c>
      <c r="B26" s="116" t="s">
        <v>71</v>
      </c>
      <c r="C26" s="110">
        <v>3802</v>
      </c>
      <c r="D26" s="66">
        <v>1800</v>
      </c>
      <c r="E26" s="3"/>
    </row>
    <row r="27" spans="1:5" ht="30.75" customHeight="1" x14ac:dyDescent="0.25">
      <c r="A27" s="25" t="s">
        <v>21</v>
      </c>
      <c r="B27" s="97" t="s">
        <v>58</v>
      </c>
      <c r="C27" s="26">
        <f>C21-C22+C23+C24-C25-C26</f>
        <v>3197864</v>
      </c>
      <c r="D27" s="27">
        <f>D21-D22+D23+D24-D25-D26</f>
        <v>3115586</v>
      </c>
      <c r="E27" s="3"/>
    </row>
    <row r="28" spans="1:5" x14ac:dyDescent="0.25">
      <c r="A28" s="1"/>
      <c r="B28" s="1"/>
      <c r="C28" s="1"/>
      <c r="D28" s="1"/>
    </row>
  </sheetData>
  <sheetProtection password="8EB5" sheet="1" objects="1" scenarios="1" formatColumns="0" formatRows="0"/>
  <mergeCells count="1">
    <mergeCell ref="A1:D1"/>
  </mergeCells>
  <pageMargins left="0.25" right="0.25" top="0.25" bottom="0.2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0"/>
  <sheetViews>
    <sheetView tabSelected="1" topLeftCell="A21" workbookViewId="0">
      <selection activeCell="C32" sqref="C32:M39"/>
    </sheetView>
  </sheetViews>
  <sheetFormatPr defaultRowHeight="15" x14ac:dyDescent="0.25"/>
  <cols>
    <col min="1" max="1" width="50.42578125" customWidth="1"/>
    <col min="2" max="2" width="11.28515625" customWidth="1"/>
    <col min="3" max="3" width="21.28515625" customWidth="1"/>
    <col min="4" max="4" width="33.42578125" customWidth="1"/>
    <col min="5" max="5" width="23" customWidth="1"/>
    <col min="6" max="6" width="19.140625" customWidth="1"/>
    <col min="7" max="9" width="33.42578125" customWidth="1"/>
    <col min="10" max="10" width="19.140625" customWidth="1"/>
    <col min="11" max="11" width="33.42578125" customWidth="1"/>
    <col min="12" max="12" width="19.140625" customWidth="1"/>
    <col min="13" max="13" width="33.42578125" customWidth="1"/>
    <col min="14" max="14" width="19.140625" customWidth="1"/>
    <col min="15" max="15" width="33.42578125" customWidth="1"/>
  </cols>
  <sheetData>
    <row r="1" spans="1:16" ht="15.75" customHeight="1" x14ac:dyDescent="0.25">
      <c r="A1" s="736" t="s">
        <v>100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</row>
    <row r="2" spans="1:16" ht="48" customHeight="1" x14ac:dyDescent="0.25">
      <c r="A2" s="739" t="s">
        <v>94</v>
      </c>
      <c r="B2" s="745" t="s">
        <v>22</v>
      </c>
      <c r="C2" s="741" t="s">
        <v>95</v>
      </c>
      <c r="D2" s="721"/>
      <c r="E2" s="722"/>
      <c r="F2" s="746" t="s">
        <v>84</v>
      </c>
      <c r="G2" s="722"/>
      <c r="H2" s="737" t="s">
        <v>119</v>
      </c>
      <c r="I2" s="722"/>
      <c r="J2" s="747" t="s">
        <v>89</v>
      </c>
      <c r="K2" s="722"/>
      <c r="L2" s="748" t="s">
        <v>90</v>
      </c>
      <c r="M2" s="721"/>
      <c r="N2" s="721"/>
      <c r="O2" s="722"/>
      <c r="P2" s="3"/>
    </row>
    <row r="3" spans="1:16" ht="16.5" customHeight="1" x14ac:dyDescent="0.25">
      <c r="A3" s="740"/>
      <c r="B3" s="740"/>
      <c r="C3" s="742" t="s">
        <v>92</v>
      </c>
      <c r="D3" s="722"/>
      <c r="E3" s="743" t="s">
        <v>96</v>
      </c>
      <c r="F3" s="729" t="s">
        <v>91</v>
      </c>
      <c r="G3" s="731" t="s">
        <v>72</v>
      </c>
      <c r="H3" s="738" t="s">
        <v>120</v>
      </c>
      <c r="I3" s="744" t="s">
        <v>97</v>
      </c>
      <c r="J3" s="732" t="s">
        <v>91</v>
      </c>
      <c r="K3" s="734" t="s">
        <v>72</v>
      </c>
      <c r="L3" s="733" t="s">
        <v>92</v>
      </c>
      <c r="M3" s="722"/>
      <c r="N3" s="735" t="s">
        <v>98</v>
      </c>
      <c r="O3" s="722"/>
      <c r="P3" s="3"/>
    </row>
    <row r="4" spans="1:16" ht="48" customHeight="1" x14ac:dyDescent="0.25">
      <c r="A4" s="730"/>
      <c r="B4" s="730"/>
      <c r="C4" s="250" t="s">
        <v>91</v>
      </c>
      <c r="D4" s="122" t="s">
        <v>72</v>
      </c>
      <c r="E4" s="730"/>
      <c r="F4" s="730"/>
      <c r="G4" s="730"/>
      <c r="H4" s="730"/>
      <c r="I4" s="730"/>
      <c r="J4" s="730"/>
      <c r="K4" s="730"/>
      <c r="L4" s="251" t="s">
        <v>93</v>
      </c>
      <c r="M4" s="257" t="s">
        <v>99</v>
      </c>
      <c r="N4" s="252" t="s">
        <v>93</v>
      </c>
      <c r="O4" s="258" t="s">
        <v>99</v>
      </c>
      <c r="P4" s="3"/>
    </row>
    <row r="5" spans="1:16" ht="15.75" customHeight="1" x14ac:dyDescent="0.25">
      <c r="A5" s="253" t="s">
        <v>49</v>
      </c>
      <c r="B5" s="285" t="s">
        <v>50</v>
      </c>
      <c r="C5" s="286" t="s">
        <v>70</v>
      </c>
      <c r="D5" s="254" t="s">
        <v>24</v>
      </c>
      <c r="E5" s="287" t="s">
        <v>102</v>
      </c>
      <c r="F5" s="288" t="s">
        <v>103</v>
      </c>
      <c r="G5" s="413" t="s">
        <v>121</v>
      </c>
      <c r="H5" s="289" t="s">
        <v>104</v>
      </c>
      <c r="I5" s="290" t="s">
        <v>105</v>
      </c>
      <c r="J5" s="255" t="s">
        <v>55</v>
      </c>
      <c r="K5" s="384" t="s">
        <v>52</v>
      </c>
      <c r="L5" s="291" t="s">
        <v>53</v>
      </c>
      <c r="M5" s="414" t="s">
        <v>54</v>
      </c>
      <c r="N5" s="385" t="s">
        <v>64</v>
      </c>
      <c r="O5" s="292" t="s">
        <v>16</v>
      </c>
      <c r="P5" s="3"/>
    </row>
    <row r="6" spans="1:16" ht="15.75" customHeight="1" x14ac:dyDescent="0.25">
      <c r="A6" s="270" t="s">
        <v>101</v>
      </c>
      <c r="B6" s="271" t="s">
        <v>60</v>
      </c>
      <c r="C6" s="274">
        <f t="shared" ref="C6:M6" si="0">C7+C25</f>
        <v>77806</v>
      </c>
      <c r="D6" s="275">
        <f t="shared" si="0"/>
        <v>10211971680</v>
      </c>
      <c r="E6" s="276">
        <f t="shared" si="0"/>
        <v>2570</v>
      </c>
      <c r="F6" s="277">
        <f t="shared" si="0"/>
        <v>38</v>
      </c>
      <c r="G6" s="278">
        <f t="shared" si="0"/>
        <v>5018041</v>
      </c>
      <c r="H6" s="279">
        <f t="shared" si="0"/>
        <v>54126672</v>
      </c>
      <c r="I6" s="280">
        <f t="shared" si="0"/>
        <v>49520097</v>
      </c>
      <c r="J6" s="281">
        <f t="shared" si="0"/>
        <v>71503</v>
      </c>
      <c r="K6" s="282">
        <f t="shared" si="0"/>
        <v>8532393040</v>
      </c>
      <c r="L6" s="283">
        <f t="shared" si="0"/>
        <v>37076</v>
      </c>
      <c r="M6" s="284">
        <f t="shared" si="0"/>
        <v>24926408</v>
      </c>
      <c r="N6" s="2"/>
      <c r="O6" s="2"/>
      <c r="P6" s="3"/>
    </row>
    <row r="7" spans="1:16" ht="32.25" customHeight="1" x14ac:dyDescent="0.25">
      <c r="A7" s="430" t="s">
        <v>123</v>
      </c>
      <c r="B7" s="272" t="s">
        <v>25</v>
      </c>
      <c r="C7" s="386">
        <f t="shared" ref="C7:M7" si="1">SUM(C8:C11)+SUM(C17:C24)</f>
        <v>0</v>
      </c>
      <c r="D7" s="256">
        <f t="shared" si="1"/>
        <v>0</v>
      </c>
      <c r="E7" s="293">
        <f t="shared" si="1"/>
        <v>0</v>
      </c>
      <c r="F7" s="381">
        <f t="shared" si="1"/>
        <v>0</v>
      </c>
      <c r="G7" s="294">
        <f t="shared" si="1"/>
        <v>0</v>
      </c>
      <c r="H7" s="420">
        <f t="shared" si="1"/>
        <v>0</v>
      </c>
      <c r="I7" s="387">
        <f t="shared" si="1"/>
        <v>0</v>
      </c>
      <c r="J7" s="382">
        <f t="shared" si="1"/>
        <v>0</v>
      </c>
      <c r="K7" s="295">
        <f t="shared" si="1"/>
        <v>0</v>
      </c>
      <c r="L7" s="383">
        <f t="shared" si="1"/>
        <v>0</v>
      </c>
      <c r="M7" s="296">
        <f t="shared" si="1"/>
        <v>0</v>
      </c>
      <c r="N7" s="2"/>
      <c r="O7" s="2"/>
      <c r="P7" s="3"/>
    </row>
    <row r="8" spans="1:16" ht="30.75" customHeight="1" x14ac:dyDescent="0.25">
      <c r="A8" s="388" t="s">
        <v>116</v>
      </c>
      <c r="B8" s="397" t="s">
        <v>26</v>
      </c>
      <c r="C8" s="297">
        <v>0</v>
      </c>
      <c r="D8" s="298">
        <v>0</v>
      </c>
      <c r="E8" s="398">
        <v>0</v>
      </c>
      <c r="F8" s="389">
        <v>0</v>
      </c>
      <c r="G8" s="425">
        <v>0</v>
      </c>
      <c r="H8" s="399">
        <v>0</v>
      </c>
      <c r="I8" s="390">
        <v>0</v>
      </c>
      <c r="J8" s="426">
        <v>0</v>
      </c>
      <c r="K8" s="400">
        <v>0</v>
      </c>
      <c r="L8" s="391">
        <v>0</v>
      </c>
      <c r="M8" s="427">
        <v>0</v>
      </c>
      <c r="N8" s="2"/>
      <c r="O8" s="2"/>
      <c r="P8" s="3"/>
    </row>
    <row r="9" spans="1:16" ht="77.25" customHeight="1" x14ac:dyDescent="0.25">
      <c r="A9" s="428" t="s">
        <v>122</v>
      </c>
      <c r="B9" s="119" t="s">
        <v>27</v>
      </c>
      <c r="C9" s="401">
        <v>0</v>
      </c>
      <c r="D9" s="402">
        <v>0</v>
      </c>
      <c r="E9" s="429">
        <v>0</v>
      </c>
      <c r="F9" s="440">
        <v>0</v>
      </c>
      <c r="G9" s="403">
        <v>0</v>
      </c>
      <c r="H9" s="466">
        <v>0</v>
      </c>
      <c r="I9" s="571">
        <v>0</v>
      </c>
      <c r="J9" s="467">
        <v>0</v>
      </c>
      <c r="K9" s="572">
        <v>0</v>
      </c>
      <c r="L9" s="441">
        <v>0</v>
      </c>
      <c r="M9" s="404">
        <v>0</v>
      </c>
      <c r="N9" s="2"/>
      <c r="O9" s="2"/>
      <c r="P9" s="3"/>
    </row>
    <row r="10" spans="1:16" ht="46.5" customHeight="1" x14ac:dyDescent="0.25">
      <c r="A10" s="405" t="s">
        <v>118</v>
      </c>
      <c r="B10" s="573" t="s">
        <v>28</v>
      </c>
      <c r="C10" s="574">
        <v>0</v>
      </c>
      <c r="D10" s="442">
        <v>0</v>
      </c>
      <c r="E10" s="468">
        <v>0</v>
      </c>
      <c r="F10" s="406">
        <v>0</v>
      </c>
      <c r="G10" s="407">
        <v>0</v>
      </c>
      <c r="H10" s="575">
        <v>0</v>
      </c>
      <c r="I10" s="443">
        <v>0</v>
      </c>
      <c r="J10" s="449">
        <v>0</v>
      </c>
      <c r="K10" s="576">
        <v>0</v>
      </c>
      <c r="L10" s="450">
        <v>0</v>
      </c>
      <c r="M10" s="487">
        <v>0</v>
      </c>
      <c r="N10" s="2"/>
      <c r="O10" s="2"/>
      <c r="P10" s="3"/>
    </row>
    <row r="11" spans="1:16" ht="46.5" customHeight="1" x14ac:dyDescent="0.25">
      <c r="A11" s="488" t="s">
        <v>128</v>
      </c>
      <c r="B11" s="577" t="s">
        <v>61</v>
      </c>
      <c r="C11" s="578">
        <f t="shared" ref="C11:M11" si="2">SUM(C12:C16)</f>
        <v>0</v>
      </c>
      <c r="D11" s="451">
        <f t="shared" si="2"/>
        <v>0</v>
      </c>
      <c r="E11" s="579">
        <f t="shared" si="2"/>
        <v>0</v>
      </c>
      <c r="F11" s="452">
        <f t="shared" si="2"/>
        <v>0</v>
      </c>
      <c r="G11" s="580">
        <f t="shared" si="2"/>
        <v>0</v>
      </c>
      <c r="H11" s="453">
        <f t="shared" si="2"/>
        <v>0</v>
      </c>
      <c r="I11" s="581">
        <f t="shared" si="2"/>
        <v>0</v>
      </c>
      <c r="J11" s="489">
        <f t="shared" si="2"/>
        <v>0</v>
      </c>
      <c r="K11" s="454">
        <f t="shared" si="2"/>
        <v>0</v>
      </c>
      <c r="L11" s="138">
        <f t="shared" si="2"/>
        <v>0</v>
      </c>
      <c r="M11" s="490">
        <f t="shared" si="2"/>
        <v>0</v>
      </c>
      <c r="N11" s="2"/>
      <c r="O11" s="2"/>
      <c r="P11" s="3"/>
    </row>
    <row r="12" spans="1:16" ht="30.75" customHeight="1" x14ac:dyDescent="0.25">
      <c r="A12" s="139" t="s">
        <v>75</v>
      </c>
      <c r="B12" s="469" t="s">
        <v>126</v>
      </c>
      <c r="C12" s="491">
        <v>0</v>
      </c>
      <c r="D12" s="140">
        <v>0</v>
      </c>
      <c r="E12" s="470">
        <v>0</v>
      </c>
      <c r="F12" s="492">
        <v>0</v>
      </c>
      <c r="G12" s="493">
        <v>0</v>
      </c>
      <c r="H12" s="471">
        <v>0</v>
      </c>
      <c r="I12" s="472">
        <v>0</v>
      </c>
      <c r="J12" s="431">
        <v>0</v>
      </c>
      <c r="K12" s="473">
        <v>0</v>
      </c>
      <c r="L12" s="474">
        <v>0</v>
      </c>
      <c r="M12" s="141">
        <v>0</v>
      </c>
      <c r="N12" s="2"/>
      <c r="O12" s="2"/>
      <c r="P12" s="3"/>
    </row>
    <row r="13" spans="1:16" ht="30.75" customHeight="1" x14ac:dyDescent="0.25">
      <c r="A13" s="494" t="s">
        <v>129</v>
      </c>
      <c r="B13" s="475" t="s">
        <v>127</v>
      </c>
      <c r="C13" s="476">
        <v>0</v>
      </c>
      <c r="D13" s="142">
        <v>0</v>
      </c>
      <c r="E13" s="477">
        <v>0</v>
      </c>
      <c r="F13" s="478">
        <v>0</v>
      </c>
      <c r="G13" s="143">
        <v>0</v>
      </c>
      <c r="H13" s="479">
        <v>0</v>
      </c>
      <c r="I13" s="432">
        <v>0</v>
      </c>
      <c r="J13" s="519">
        <v>0</v>
      </c>
      <c r="K13" s="480">
        <v>0</v>
      </c>
      <c r="L13" s="495">
        <v>0</v>
      </c>
      <c r="M13" s="520">
        <v>0</v>
      </c>
      <c r="N13" s="2"/>
      <c r="O13" s="2"/>
      <c r="P13" s="3"/>
    </row>
    <row r="14" spans="1:16" ht="30.75" customHeight="1" x14ac:dyDescent="0.25">
      <c r="A14" s="521" t="s">
        <v>131</v>
      </c>
      <c r="B14" s="144" t="s">
        <v>76</v>
      </c>
      <c r="C14" s="496">
        <v>0</v>
      </c>
      <c r="D14" s="497">
        <v>0</v>
      </c>
      <c r="E14" s="515">
        <v>0</v>
      </c>
      <c r="F14" s="522">
        <v>0</v>
      </c>
      <c r="G14" s="498">
        <v>0</v>
      </c>
      <c r="H14" s="455">
        <v>0</v>
      </c>
      <c r="I14" s="499">
        <v>0</v>
      </c>
      <c r="J14" s="523">
        <v>0</v>
      </c>
      <c r="K14" s="145">
        <v>0</v>
      </c>
      <c r="L14" s="500">
        <v>0</v>
      </c>
      <c r="M14" s="524">
        <v>0</v>
      </c>
      <c r="N14" s="2"/>
      <c r="O14" s="2"/>
      <c r="P14" s="3"/>
    </row>
    <row r="15" spans="1:16" ht="30.75" customHeight="1" x14ac:dyDescent="0.25">
      <c r="A15" s="376" t="s">
        <v>115</v>
      </c>
      <c r="B15" s="373" t="s">
        <v>114</v>
      </c>
      <c r="C15" s="417">
        <v>0</v>
      </c>
      <c r="D15" s="416">
        <v>0</v>
      </c>
      <c r="E15" s="377">
        <v>0</v>
      </c>
      <c r="F15" s="418">
        <v>0</v>
      </c>
      <c r="G15" s="415">
        <v>0</v>
      </c>
      <c r="H15" s="378">
        <v>0</v>
      </c>
      <c r="I15" s="374">
        <v>0</v>
      </c>
      <c r="J15" s="379">
        <v>0</v>
      </c>
      <c r="K15" s="419">
        <v>0</v>
      </c>
      <c r="L15" s="375">
        <v>0</v>
      </c>
      <c r="M15" s="380">
        <v>0</v>
      </c>
      <c r="N15" s="2"/>
      <c r="O15" s="2"/>
      <c r="P15" s="3"/>
    </row>
    <row r="16" spans="1:16" ht="18" customHeight="1" x14ac:dyDescent="0.25">
      <c r="A16" s="306" t="s">
        <v>107</v>
      </c>
      <c r="B16" s="307" t="s">
        <v>108</v>
      </c>
      <c r="C16" s="308">
        <v>0</v>
      </c>
      <c r="D16" s="309">
        <v>0</v>
      </c>
      <c r="E16" s="310">
        <v>0</v>
      </c>
      <c r="F16" s="311">
        <v>0</v>
      </c>
      <c r="G16" s="312">
        <v>0</v>
      </c>
      <c r="H16" s="313">
        <v>0</v>
      </c>
      <c r="I16" s="314">
        <v>0</v>
      </c>
      <c r="J16" s="315">
        <v>0</v>
      </c>
      <c r="K16" s="316">
        <v>0</v>
      </c>
      <c r="L16" s="317">
        <v>0</v>
      </c>
      <c r="M16" s="318">
        <v>0</v>
      </c>
      <c r="N16" s="2"/>
      <c r="O16" s="2"/>
      <c r="P16" s="3"/>
    </row>
    <row r="17" spans="1:16" ht="46.5" customHeight="1" x14ac:dyDescent="0.25">
      <c r="A17" s="146" t="s">
        <v>77</v>
      </c>
      <c r="B17" s="516" t="s">
        <v>29</v>
      </c>
      <c r="C17" s="147">
        <v>0</v>
      </c>
      <c r="D17" s="517">
        <v>0</v>
      </c>
      <c r="E17" s="148">
        <v>0</v>
      </c>
      <c r="F17" s="518">
        <v>0</v>
      </c>
      <c r="G17" s="162">
        <v>0</v>
      </c>
      <c r="H17" s="501">
        <v>0</v>
      </c>
      <c r="I17" s="163">
        <v>0</v>
      </c>
      <c r="J17" s="552">
        <v>0</v>
      </c>
      <c r="K17" s="502">
        <v>0</v>
      </c>
      <c r="L17" s="164">
        <v>0</v>
      </c>
      <c r="M17" s="533">
        <v>0</v>
      </c>
      <c r="N17" s="2"/>
      <c r="O17" s="2"/>
      <c r="P17" s="3"/>
    </row>
    <row r="18" spans="1:16" ht="77.25" customHeight="1" x14ac:dyDescent="0.25">
      <c r="A18" s="534" t="s">
        <v>132</v>
      </c>
      <c r="B18" s="165" t="s">
        <v>30</v>
      </c>
      <c r="C18" s="166">
        <v>0</v>
      </c>
      <c r="D18" s="167">
        <v>0</v>
      </c>
      <c r="E18" s="535">
        <v>0</v>
      </c>
      <c r="F18" s="536">
        <v>0</v>
      </c>
      <c r="G18" s="168">
        <v>0</v>
      </c>
      <c r="H18" s="555">
        <v>0</v>
      </c>
      <c r="I18" s="556">
        <v>0</v>
      </c>
      <c r="J18" s="169">
        <v>0</v>
      </c>
      <c r="K18" s="557">
        <v>0</v>
      </c>
      <c r="L18" s="170">
        <v>0</v>
      </c>
      <c r="M18" s="558">
        <v>0</v>
      </c>
      <c r="N18" s="2"/>
      <c r="O18" s="2"/>
      <c r="P18" s="3"/>
    </row>
    <row r="19" spans="1:16" ht="62.25" customHeight="1" x14ac:dyDescent="0.25">
      <c r="A19" s="230" t="s">
        <v>86</v>
      </c>
      <c r="B19" s="171" t="s">
        <v>31</v>
      </c>
      <c r="C19" s="548">
        <v>0</v>
      </c>
      <c r="D19" s="559">
        <v>0</v>
      </c>
      <c r="E19" s="560">
        <v>0</v>
      </c>
      <c r="F19" s="172">
        <v>0</v>
      </c>
      <c r="G19" s="561">
        <v>0</v>
      </c>
      <c r="H19" s="231">
        <v>0</v>
      </c>
      <c r="I19" s="173">
        <v>0</v>
      </c>
      <c r="J19" s="562">
        <v>0</v>
      </c>
      <c r="K19" s="240">
        <v>0</v>
      </c>
      <c r="L19" s="549">
        <v>0</v>
      </c>
      <c r="M19" s="563">
        <v>0</v>
      </c>
      <c r="N19" s="2"/>
      <c r="O19" s="2"/>
      <c r="P19" s="3"/>
    </row>
    <row r="20" spans="1:16" ht="93" customHeight="1" x14ac:dyDescent="0.25">
      <c r="A20" s="241" t="s">
        <v>87</v>
      </c>
      <c r="B20" s="174" t="s">
        <v>55</v>
      </c>
      <c r="C20" s="550">
        <v>0</v>
      </c>
      <c r="D20" s="175">
        <v>0</v>
      </c>
      <c r="E20" s="564">
        <v>0</v>
      </c>
      <c r="F20" s="565">
        <v>0</v>
      </c>
      <c r="G20" s="551">
        <v>0</v>
      </c>
      <c r="H20" s="566">
        <v>0</v>
      </c>
      <c r="I20" s="567">
        <v>0</v>
      </c>
      <c r="J20" s="392">
        <v>0</v>
      </c>
      <c r="K20" s="242">
        <v>0</v>
      </c>
      <c r="L20" s="568">
        <v>0</v>
      </c>
      <c r="M20" s="182">
        <v>0</v>
      </c>
      <c r="N20" s="2"/>
      <c r="O20" s="2"/>
      <c r="P20" s="3"/>
    </row>
    <row r="21" spans="1:16" ht="93" customHeight="1" x14ac:dyDescent="0.25">
      <c r="A21" s="126" t="s">
        <v>74</v>
      </c>
      <c r="B21" s="183" t="s">
        <v>52</v>
      </c>
      <c r="C21" s="184">
        <v>0</v>
      </c>
      <c r="D21" s="456">
        <v>0</v>
      </c>
      <c r="E21" s="243">
        <v>0</v>
      </c>
      <c r="F21" s="582">
        <v>0</v>
      </c>
      <c r="G21" s="503">
        <v>0</v>
      </c>
      <c r="H21" s="553">
        <v>0</v>
      </c>
      <c r="I21" s="185">
        <v>0</v>
      </c>
      <c r="J21" s="120">
        <v>0</v>
      </c>
      <c r="K21" s="504">
        <v>0</v>
      </c>
      <c r="L21" s="583">
        <v>0</v>
      </c>
      <c r="M21" s="554">
        <v>0</v>
      </c>
      <c r="N21" s="2"/>
      <c r="O21" s="2"/>
      <c r="P21" s="3"/>
    </row>
    <row r="22" spans="1:16" ht="87.75" customHeight="1" x14ac:dyDescent="0.25">
      <c r="A22" s="226" t="s">
        <v>85</v>
      </c>
      <c r="B22" s="393" t="s">
        <v>53</v>
      </c>
      <c r="C22" s="584">
        <v>0</v>
      </c>
      <c r="D22" s="525">
        <v>0</v>
      </c>
      <c r="E22" s="526">
        <v>0</v>
      </c>
      <c r="F22" s="186">
        <v>0</v>
      </c>
      <c r="G22" s="527">
        <v>0</v>
      </c>
      <c r="H22" s="227">
        <v>0</v>
      </c>
      <c r="I22" s="585">
        <v>0</v>
      </c>
      <c r="J22" s="528">
        <v>0</v>
      </c>
      <c r="K22" s="228">
        <v>0</v>
      </c>
      <c r="L22" s="187">
        <v>0</v>
      </c>
      <c r="M22" s="529">
        <v>0</v>
      </c>
      <c r="N22" s="2"/>
      <c r="O22" s="2"/>
      <c r="P22" s="3"/>
    </row>
    <row r="23" spans="1:16" ht="45.75" customHeight="1" x14ac:dyDescent="0.25">
      <c r="A23" s="188" t="s">
        <v>79</v>
      </c>
      <c r="B23" s="117" t="s">
        <v>54</v>
      </c>
      <c r="C23" s="530">
        <v>0</v>
      </c>
      <c r="D23" s="531">
        <v>0</v>
      </c>
      <c r="E23" s="189">
        <v>0</v>
      </c>
      <c r="F23" s="229">
        <v>0</v>
      </c>
      <c r="G23" s="532">
        <v>0</v>
      </c>
      <c r="H23" s="118">
        <v>0</v>
      </c>
      <c r="I23" s="127">
        <v>0</v>
      </c>
      <c r="J23" s="128">
        <v>0</v>
      </c>
      <c r="K23" s="190">
        <v>0</v>
      </c>
      <c r="L23" s="129">
        <v>0</v>
      </c>
      <c r="M23" s="130">
        <v>0</v>
      </c>
      <c r="N23" s="2"/>
      <c r="O23" s="2"/>
      <c r="P23" s="3"/>
    </row>
    <row r="24" spans="1:16" ht="62.25" customHeight="1" x14ac:dyDescent="0.25">
      <c r="A24" s="191" t="s">
        <v>80</v>
      </c>
      <c r="B24" s="131" t="s">
        <v>64</v>
      </c>
      <c r="C24" s="132">
        <v>0</v>
      </c>
      <c r="D24" s="125">
        <v>0</v>
      </c>
      <c r="E24" s="133">
        <v>0</v>
      </c>
      <c r="F24" s="134">
        <v>0</v>
      </c>
      <c r="G24" s="202">
        <v>0</v>
      </c>
      <c r="H24" s="135">
        <v>0</v>
      </c>
      <c r="I24" s="259">
        <v>0</v>
      </c>
      <c r="J24" s="203">
        <v>0</v>
      </c>
      <c r="K24" s="136">
        <v>0</v>
      </c>
      <c r="L24" s="260">
        <v>0</v>
      </c>
      <c r="M24" s="204">
        <v>0</v>
      </c>
      <c r="N24" s="2"/>
      <c r="O24" s="2"/>
      <c r="P24" s="3"/>
    </row>
    <row r="25" spans="1:16" ht="42" customHeight="1" x14ac:dyDescent="0.25">
      <c r="A25" s="205" t="s">
        <v>82</v>
      </c>
      <c r="B25" s="273" t="s">
        <v>16</v>
      </c>
      <c r="C25" s="137">
        <f t="shared" ref="C25:M25" si="3">C26+C29+C31+C38+C39</f>
        <v>77806</v>
      </c>
      <c r="D25" s="206">
        <f t="shared" si="3"/>
        <v>10211971680</v>
      </c>
      <c r="E25" s="149">
        <f t="shared" si="3"/>
        <v>2570</v>
      </c>
      <c r="F25" s="207">
        <f t="shared" si="3"/>
        <v>38</v>
      </c>
      <c r="G25" s="261">
        <f t="shared" si="3"/>
        <v>5018041</v>
      </c>
      <c r="H25" s="244">
        <f t="shared" si="3"/>
        <v>54126672</v>
      </c>
      <c r="I25" s="150">
        <f t="shared" si="3"/>
        <v>49520097</v>
      </c>
      <c r="J25" s="208">
        <f t="shared" si="3"/>
        <v>71503</v>
      </c>
      <c r="K25" s="262">
        <f t="shared" si="3"/>
        <v>8532393040</v>
      </c>
      <c r="L25" s="245">
        <f t="shared" si="3"/>
        <v>37076</v>
      </c>
      <c r="M25" s="151">
        <f t="shared" si="3"/>
        <v>24926408</v>
      </c>
      <c r="N25" s="2"/>
      <c r="O25" s="2"/>
      <c r="P25" s="3"/>
    </row>
    <row r="26" spans="1:16" ht="35.25" customHeight="1" x14ac:dyDescent="0.25">
      <c r="A26" s="209" t="s">
        <v>83</v>
      </c>
      <c r="B26" s="263" t="s">
        <v>17</v>
      </c>
      <c r="C26" s="152">
        <f t="shared" ref="C26:O26" si="4">C27+C28</f>
        <v>0</v>
      </c>
      <c r="D26" s="246">
        <f t="shared" si="4"/>
        <v>0</v>
      </c>
      <c r="E26" s="264">
        <f t="shared" si="4"/>
        <v>0</v>
      </c>
      <c r="F26" s="457">
        <f t="shared" si="4"/>
        <v>0</v>
      </c>
      <c r="G26" s="153">
        <f t="shared" si="4"/>
        <v>0</v>
      </c>
      <c r="H26" s="210">
        <f t="shared" si="4"/>
        <v>0</v>
      </c>
      <c r="I26" s="154">
        <f t="shared" si="4"/>
        <v>0</v>
      </c>
      <c r="J26" s="247">
        <f t="shared" si="4"/>
        <v>0</v>
      </c>
      <c r="K26" s="265">
        <f t="shared" si="4"/>
        <v>0</v>
      </c>
      <c r="L26" s="211">
        <f t="shared" si="4"/>
        <v>0</v>
      </c>
      <c r="M26" s="155">
        <f t="shared" si="4"/>
        <v>0</v>
      </c>
      <c r="N26" s="212">
        <f t="shared" si="4"/>
        <v>0</v>
      </c>
      <c r="O26" s="300">
        <f t="shared" si="4"/>
        <v>0</v>
      </c>
      <c r="P26" s="3"/>
    </row>
    <row r="27" spans="1:16" ht="46.5" customHeight="1" x14ac:dyDescent="0.25">
      <c r="A27" s="248" t="s">
        <v>88</v>
      </c>
      <c r="B27" s="193" t="s">
        <v>81</v>
      </c>
      <c r="C27" s="301">
        <v>0</v>
      </c>
      <c r="D27" s="394">
        <v>0</v>
      </c>
      <c r="E27" s="194">
        <v>0</v>
      </c>
      <c r="F27" s="195">
        <v>0</v>
      </c>
      <c r="G27" s="213">
        <v>0</v>
      </c>
      <c r="H27" s="302">
        <v>0</v>
      </c>
      <c r="I27" s="196">
        <v>0</v>
      </c>
      <c r="J27" s="214">
        <v>0</v>
      </c>
      <c r="K27" s="197">
        <v>0</v>
      </c>
      <c r="L27" s="198">
        <v>0</v>
      </c>
      <c r="M27" s="249">
        <v>0</v>
      </c>
      <c r="N27" s="199">
        <v>0</v>
      </c>
      <c r="O27" s="200">
        <v>0</v>
      </c>
      <c r="P27" s="3"/>
    </row>
    <row r="28" spans="1:16" ht="30.75" customHeight="1" x14ac:dyDescent="0.25">
      <c r="A28" s="123" t="s">
        <v>73</v>
      </c>
      <c r="B28" s="395" t="s">
        <v>117</v>
      </c>
      <c r="C28" s="458">
        <v>0</v>
      </c>
      <c r="D28" s="232">
        <v>0</v>
      </c>
      <c r="E28" s="233">
        <v>0</v>
      </c>
      <c r="F28" s="396">
        <v>0</v>
      </c>
      <c r="G28" s="234">
        <v>0</v>
      </c>
      <c r="H28" s="235">
        <v>0</v>
      </c>
      <c r="I28" s="459">
        <v>0</v>
      </c>
      <c r="J28" s="236">
        <v>0</v>
      </c>
      <c r="K28" s="237">
        <v>0</v>
      </c>
      <c r="L28" s="460">
        <v>0</v>
      </c>
      <c r="M28" s="238">
        <v>0</v>
      </c>
      <c r="N28" s="239">
        <v>0</v>
      </c>
      <c r="O28" s="412">
        <v>0</v>
      </c>
      <c r="P28" s="3"/>
    </row>
    <row r="29" spans="1:16" ht="39.75" customHeight="1" x14ac:dyDescent="0.25">
      <c r="A29" s="505" t="s">
        <v>130</v>
      </c>
      <c r="B29" s="422" t="s">
        <v>66</v>
      </c>
      <c r="C29" s="423">
        <v>24656</v>
      </c>
      <c r="D29" s="434">
        <v>3401203748</v>
      </c>
      <c r="E29" s="424">
        <v>376</v>
      </c>
      <c r="F29" s="481">
        <v>37</v>
      </c>
      <c r="G29" s="444">
        <v>5015541</v>
      </c>
      <c r="H29" s="506">
        <v>7070356</v>
      </c>
      <c r="I29" s="445">
        <v>6374556</v>
      </c>
      <c r="J29" s="435">
        <v>21015</v>
      </c>
      <c r="K29" s="446">
        <v>2393321097</v>
      </c>
      <c r="L29" s="484">
        <v>30950</v>
      </c>
      <c r="M29" s="507">
        <v>3480778</v>
      </c>
      <c r="N29" s="2"/>
      <c r="O29" s="2"/>
      <c r="P29" s="3"/>
    </row>
    <row r="30" spans="1:16" ht="46.5" customHeight="1" x14ac:dyDescent="0.25">
      <c r="A30" s="447" t="s">
        <v>125</v>
      </c>
      <c r="B30" s="436" t="s">
        <v>124</v>
      </c>
      <c r="C30" s="482">
        <v>657</v>
      </c>
      <c r="D30" s="485">
        <v>97049570</v>
      </c>
      <c r="E30" s="448"/>
      <c r="F30" s="508"/>
      <c r="G30" s="486">
        <v>0</v>
      </c>
      <c r="H30" s="437">
        <v>4869610</v>
      </c>
      <c r="I30" s="509">
        <v>4197874</v>
      </c>
      <c r="J30" s="438">
        <v>632</v>
      </c>
      <c r="K30" s="510">
        <v>91200365</v>
      </c>
      <c r="L30" s="511">
        <v>30228</v>
      </c>
      <c r="M30" s="439">
        <v>2764919</v>
      </c>
      <c r="N30" s="2"/>
      <c r="O30" s="2"/>
      <c r="P30" s="3"/>
    </row>
    <row r="31" spans="1:16" ht="32.25" customHeight="1" x14ac:dyDescent="0.25">
      <c r="A31" s="156" t="s">
        <v>78</v>
      </c>
      <c r="B31" s="512" t="s">
        <v>35</v>
      </c>
      <c r="C31" s="157">
        <f t="shared" ref="C31:M31" si="5">C32+C34+C35+C37</f>
        <v>46198</v>
      </c>
      <c r="D31" s="513">
        <f t="shared" si="5"/>
        <v>6458984962</v>
      </c>
      <c r="E31" s="158">
        <f t="shared" si="5"/>
        <v>1270</v>
      </c>
      <c r="F31" s="159">
        <f t="shared" si="5"/>
        <v>1</v>
      </c>
      <c r="G31" s="514">
        <f t="shared" si="5"/>
        <v>2500</v>
      </c>
      <c r="H31" s="160">
        <f t="shared" si="5"/>
        <v>45753050</v>
      </c>
      <c r="I31" s="161">
        <f t="shared" si="5"/>
        <v>41875266</v>
      </c>
      <c r="J31" s="537">
        <f t="shared" si="5"/>
        <v>43656</v>
      </c>
      <c r="K31" s="176">
        <f t="shared" si="5"/>
        <v>5807929445</v>
      </c>
      <c r="L31" s="177">
        <f t="shared" si="5"/>
        <v>6034</v>
      </c>
      <c r="M31" s="538">
        <f t="shared" si="5"/>
        <v>21288374</v>
      </c>
      <c r="N31" s="2"/>
      <c r="O31" s="2"/>
      <c r="P31" s="3"/>
    </row>
    <row r="32" spans="1:16" ht="46.5" customHeight="1" x14ac:dyDescent="0.25">
      <c r="A32" s="539" t="s">
        <v>133</v>
      </c>
      <c r="B32" s="178" t="s">
        <v>56</v>
      </c>
      <c r="C32" s="266">
        <v>46189</v>
      </c>
      <c r="D32" s="540">
        <v>6444468915</v>
      </c>
      <c r="E32" s="179">
        <v>1270</v>
      </c>
      <c r="F32" s="267">
        <v>1</v>
      </c>
      <c r="G32" s="541">
        <v>2500</v>
      </c>
      <c r="H32" s="180">
        <v>45731379</v>
      </c>
      <c r="I32" s="268">
        <v>41852986</v>
      </c>
      <c r="J32" s="542">
        <v>43647</v>
      </c>
      <c r="K32" s="181">
        <v>5793761633</v>
      </c>
      <c r="L32" s="269">
        <v>6034</v>
      </c>
      <c r="M32" s="543">
        <v>21288374</v>
      </c>
      <c r="N32" s="2"/>
      <c r="O32" s="2"/>
      <c r="P32" s="3"/>
    </row>
    <row r="33" spans="1:16" ht="46.5" customHeight="1" x14ac:dyDescent="0.25">
      <c r="A33" s="299" t="s">
        <v>106</v>
      </c>
      <c r="B33" s="544" t="s">
        <v>134</v>
      </c>
      <c r="C33" s="121">
        <v>14376</v>
      </c>
      <c r="D33" s="192">
        <v>1379640560</v>
      </c>
      <c r="E33" s="461">
        <v>0</v>
      </c>
      <c r="F33" s="201">
        <v>0</v>
      </c>
      <c r="G33" s="215">
        <v>0</v>
      </c>
      <c r="H33" s="545">
        <v>38670108</v>
      </c>
      <c r="I33" s="303">
        <v>35093556</v>
      </c>
      <c r="J33" s="216">
        <v>13559</v>
      </c>
      <c r="K33" s="421">
        <v>1242739931</v>
      </c>
      <c r="L33" s="304">
        <v>5723</v>
      </c>
      <c r="M33" s="462">
        <v>20074338</v>
      </c>
      <c r="N33" s="2"/>
      <c r="O33" s="2"/>
      <c r="P33" s="3"/>
    </row>
    <row r="34" spans="1:16" ht="46.5" customHeight="1" x14ac:dyDescent="0.25">
      <c r="A34" s="319" t="s">
        <v>109</v>
      </c>
      <c r="B34" s="323" t="s">
        <v>51</v>
      </c>
      <c r="C34" s="327">
        <v>0</v>
      </c>
      <c r="D34" s="331">
        <v>0</v>
      </c>
      <c r="E34" s="338">
        <v>0</v>
      </c>
      <c r="F34" s="339">
        <v>0</v>
      </c>
      <c r="G34" s="346">
        <v>0</v>
      </c>
      <c r="H34" s="347">
        <v>0</v>
      </c>
      <c r="I34" s="354">
        <v>0</v>
      </c>
      <c r="J34" s="355">
        <v>0</v>
      </c>
      <c r="K34" s="362">
        <v>0</v>
      </c>
      <c r="L34" s="363">
        <v>0</v>
      </c>
      <c r="M34" s="370">
        <v>0</v>
      </c>
      <c r="N34" s="2"/>
      <c r="O34" s="2"/>
      <c r="P34" s="3"/>
    </row>
    <row r="35" spans="1:16" ht="46.5" customHeight="1" x14ac:dyDescent="0.25">
      <c r="A35" s="320" t="s">
        <v>110</v>
      </c>
      <c r="B35" s="324" t="s">
        <v>38</v>
      </c>
      <c r="C35" s="328">
        <v>9</v>
      </c>
      <c r="D35" s="332">
        <v>14516047</v>
      </c>
      <c r="E35" s="337"/>
      <c r="F35" s="340"/>
      <c r="G35" s="345">
        <v>0</v>
      </c>
      <c r="H35" s="348">
        <v>21671</v>
      </c>
      <c r="I35" s="353">
        <v>22280</v>
      </c>
      <c r="J35" s="356">
        <v>9</v>
      </c>
      <c r="K35" s="361">
        <v>14167812</v>
      </c>
      <c r="L35" s="364"/>
      <c r="M35" s="369"/>
      <c r="N35" s="2"/>
      <c r="O35" s="2"/>
      <c r="P35" s="3"/>
    </row>
    <row r="36" spans="1:16" ht="46.5" customHeight="1" x14ac:dyDescent="0.25">
      <c r="A36" s="321" t="s">
        <v>111</v>
      </c>
      <c r="B36" s="325" t="s">
        <v>113</v>
      </c>
      <c r="C36" s="329">
        <v>0</v>
      </c>
      <c r="D36" s="333">
        <v>0</v>
      </c>
      <c r="E36" s="336">
        <v>0</v>
      </c>
      <c r="F36" s="341">
        <v>0</v>
      </c>
      <c r="G36" s="344">
        <v>0</v>
      </c>
      <c r="H36" s="349">
        <v>0</v>
      </c>
      <c r="I36" s="352">
        <v>0</v>
      </c>
      <c r="J36" s="357">
        <v>0</v>
      </c>
      <c r="K36" s="360">
        <v>0</v>
      </c>
      <c r="L36" s="365">
        <v>0</v>
      </c>
      <c r="M36" s="368">
        <v>0</v>
      </c>
      <c r="N36" s="2"/>
      <c r="O36" s="2"/>
      <c r="P36" s="3"/>
    </row>
    <row r="37" spans="1:16" ht="29.25" customHeight="1" x14ac:dyDescent="0.25">
      <c r="A37" s="322" t="s">
        <v>112</v>
      </c>
      <c r="B37" s="326" t="s">
        <v>20</v>
      </c>
      <c r="C37" s="330">
        <v>0</v>
      </c>
      <c r="D37" s="334">
        <v>0</v>
      </c>
      <c r="E37" s="335">
        <v>0</v>
      </c>
      <c r="F37" s="342">
        <v>0</v>
      </c>
      <c r="G37" s="343">
        <v>0</v>
      </c>
      <c r="H37" s="350">
        <v>0</v>
      </c>
      <c r="I37" s="351">
        <v>0</v>
      </c>
      <c r="J37" s="358">
        <v>0</v>
      </c>
      <c r="K37" s="359">
        <v>0</v>
      </c>
      <c r="L37" s="366">
        <v>0</v>
      </c>
      <c r="M37" s="367">
        <v>0</v>
      </c>
      <c r="N37" s="2"/>
      <c r="O37" s="2"/>
      <c r="P37" s="3"/>
    </row>
    <row r="38" spans="1:16" ht="15.75" customHeight="1" x14ac:dyDescent="0.25">
      <c r="A38" s="546" t="s">
        <v>135</v>
      </c>
      <c r="B38" s="217" t="s">
        <v>71</v>
      </c>
      <c r="C38" s="305">
        <v>5831</v>
      </c>
      <c r="D38" s="463">
        <v>285398465</v>
      </c>
      <c r="E38" s="218">
        <v>698</v>
      </c>
      <c r="F38" s="219">
        <v>0</v>
      </c>
      <c r="G38" s="547">
        <v>0</v>
      </c>
      <c r="H38" s="371">
        <v>1059312</v>
      </c>
      <c r="I38" s="220">
        <v>1038363</v>
      </c>
      <c r="J38" s="483">
        <v>5748</v>
      </c>
      <c r="K38" s="372">
        <v>267009783</v>
      </c>
      <c r="L38" s="221">
        <v>45</v>
      </c>
      <c r="M38" s="464">
        <v>52991</v>
      </c>
      <c r="N38" s="2"/>
      <c r="O38" s="2"/>
      <c r="P38" s="3"/>
    </row>
    <row r="39" spans="1:16" ht="15.75" customHeight="1" x14ac:dyDescent="0.25">
      <c r="A39" s="569" t="s">
        <v>136</v>
      </c>
      <c r="B39" s="408" t="s">
        <v>58</v>
      </c>
      <c r="C39" s="222">
        <v>1121</v>
      </c>
      <c r="D39" s="570">
        <v>66384505</v>
      </c>
      <c r="E39" s="223">
        <v>226</v>
      </c>
      <c r="F39" s="409">
        <v>0</v>
      </c>
      <c r="G39" s="465">
        <v>0</v>
      </c>
      <c r="H39" s="224">
        <v>243954</v>
      </c>
      <c r="I39" s="410">
        <v>231912</v>
      </c>
      <c r="J39" s="433">
        <v>1084</v>
      </c>
      <c r="K39" s="225">
        <v>64132715</v>
      </c>
      <c r="L39" s="411">
        <v>47</v>
      </c>
      <c r="M39" s="124">
        <v>104265</v>
      </c>
      <c r="N39" s="2"/>
      <c r="O39" s="2"/>
      <c r="P39" s="3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</sheetData>
  <sheetProtection password="8EB5" sheet="1" objects="1" scenarios="1" formatColumns="0" formatRows="0"/>
  <mergeCells count="18">
    <mergeCell ref="N3:O3"/>
    <mergeCell ref="A1:O1"/>
    <mergeCell ref="H2:I2"/>
    <mergeCell ref="H3:H4"/>
    <mergeCell ref="A2:A4"/>
    <mergeCell ref="C2:E2"/>
    <mergeCell ref="C3:D3"/>
    <mergeCell ref="E3:E4"/>
    <mergeCell ref="I3:I4"/>
    <mergeCell ref="B2:B4"/>
    <mergeCell ref="F2:G2"/>
    <mergeCell ref="J2:K2"/>
    <mergeCell ref="L2:O2"/>
    <mergeCell ref="F3:F4"/>
    <mergeCell ref="G3:G4"/>
    <mergeCell ref="J3:J4"/>
    <mergeCell ref="L3:M3"/>
    <mergeCell ref="K3:K4"/>
  </mergeCells>
  <pageMargins left="0.25" right="0.25" top="0.25" bottom="0.2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5"/>
  <sheetViews>
    <sheetView topLeftCell="A5" workbookViewId="0">
      <selection activeCell="C22" sqref="C22"/>
    </sheetView>
  </sheetViews>
  <sheetFormatPr defaultRowHeight="15" x14ac:dyDescent="0.25"/>
  <cols>
    <col min="1" max="1" width="72.5703125" customWidth="1"/>
    <col min="2" max="2" width="16.28515625" customWidth="1"/>
    <col min="3" max="4" width="41.28515625" customWidth="1"/>
  </cols>
  <sheetData>
    <row r="1" spans="1:5" ht="15.75" customHeight="1" x14ac:dyDescent="0.25">
      <c r="A1" s="749" t="s">
        <v>139</v>
      </c>
      <c r="B1" s="719"/>
      <c r="C1" s="719"/>
      <c r="D1" s="719"/>
    </row>
    <row r="2" spans="1:5" ht="30.75" customHeight="1" x14ac:dyDescent="0.25">
      <c r="A2" s="631" t="s">
        <v>47</v>
      </c>
      <c r="B2" s="597" t="s">
        <v>22</v>
      </c>
      <c r="C2" s="598" t="s">
        <v>48</v>
      </c>
      <c r="D2" s="599" t="s">
        <v>23</v>
      </c>
      <c r="E2" s="3"/>
    </row>
    <row r="3" spans="1:5" ht="15.75" customHeight="1" x14ac:dyDescent="0.25">
      <c r="A3" s="600" t="s">
        <v>49</v>
      </c>
      <c r="B3" s="601" t="s">
        <v>50</v>
      </c>
      <c r="C3" s="602" t="s">
        <v>70</v>
      </c>
      <c r="D3" s="603" t="s">
        <v>24</v>
      </c>
      <c r="E3" s="3"/>
    </row>
    <row r="4" spans="1:5" ht="59.25" customHeight="1" x14ac:dyDescent="0.25">
      <c r="A4" s="604" t="s">
        <v>140</v>
      </c>
      <c r="B4" s="605" t="s">
        <v>60</v>
      </c>
      <c r="C4" s="632">
        <f>C6+C8+C11</f>
        <v>14335041</v>
      </c>
      <c r="D4" s="606">
        <f>D6+D8+D11</f>
        <v>12577073</v>
      </c>
      <c r="E4" s="3"/>
    </row>
    <row r="5" spans="1:5" ht="14.25" customHeight="1" x14ac:dyDescent="0.25">
      <c r="A5" s="673" t="s">
        <v>154</v>
      </c>
      <c r="B5" s="2"/>
      <c r="C5" s="2"/>
      <c r="D5" s="2"/>
      <c r="E5" s="3"/>
    </row>
    <row r="6" spans="1:5" ht="14.25" customHeight="1" x14ac:dyDescent="0.25">
      <c r="A6" s="663" t="s">
        <v>151</v>
      </c>
      <c r="B6" s="633" t="s">
        <v>25</v>
      </c>
      <c r="C6" s="634">
        <v>13776292</v>
      </c>
      <c r="D6" s="607">
        <v>11560359</v>
      </c>
      <c r="E6" s="3"/>
    </row>
    <row r="7" spans="1:5" ht="14.25" customHeight="1" x14ac:dyDescent="0.25">
      <c r="A7" s="674" t="s">
        <v>155</v>
      </c>
      <c r="B7" s="635" t="s">
        <v>26</v>
      </c>
      <c r="C7" s="608">
        <v>0</v>
      </c>
      <c r="D7" s="586">
        <v>0</v>
      </c>
      <c r="E7" s="3"/>
    </row>
    <row r="8" spans="1:5" ht="28.5" customHeight="1" x14ac:dyDescent="0.25">
      <c r="A8" s="664" t="s">
        <v>152</v>
      </c>
      <c r="B8" s="636" t="s">
        <v>27</v>
      </c>
      <c r="C8" s="637">
        <v>417534</v>
      </c>
      <c r="D8" s="609">
        <v>860304</v>
      </c>
      <c r="E8" s="3"/>
    </row>
    <row r="9" spans="1:5" ht="28.5" customHeight="1" x14ac:dyDescent="0.25">
      <c r="A9" s="587" t="s">
        <v>137</v>
      </c>
      <c r="B9" s="610" t="s">
        <v>28</v>
      </c>
      <c r="C9" s="611">
        <v>411410</v>
      </c>
      <c r="D9" s="638">
        <v>858250</v>
      </c>
      <c r="E9" s="3"/>
    </row>
    <row r="10" spans="1:5" ht="14.25" customHeight="1" x14ac:dyDescent="0.25">
      <c r="A10" s="639" t="s">
        <v>145</v>
      </c>
      <c r="B10" s="665" t="s">
        <v>61</v>
      </c>
      <c r="C10" s="640">
        <v>388480</v>
      </c>
      <c r="D10" s="612">
        <v>819870</v>
      </c>
      <c r="E10" s="3"/>
    </row>
    <row r="11" spans="1:5" ht="14.25" customHeight="1" x14ac:dyDescent="0.25">
      <c r="A11" s="588" t="s">
        <v>138</v>
      </c>
      <c r="B11" s="666" t="s">
        <v>29</v>
      </c>
      <c r="C11" s="641">
        <v>141215</v>
      </c>
      <c r="D11" s="642">
        <v>156410</v>
      </c>
      <c r="E11" s="3"/>
    </row>
    <row r="12" spans="1:5" ht="14.25" customHeight="1" x14ac:dyDescent="0.25">
      <c r="A12" s="613" t="s">
        <v>141</v>
      </c>
      <c r="B12" s="643" t="s">
        <v>30</v>
      </c>
      <c r="C12" s="644">
        <v>0</v>
      </c>
      <c r="D12" s="614">
        <v>0</v>
      </c>
      <c r="E12" s="3"/>
    </row>
    <row r="13" spans="1:5" ht="42.75" customHeight="1" x14ac:dyDescent="0.25">
      <c r="A13" s="645" t="s">
        <v>146</v>
      </c>
      <c r="B13" s="667" t="s">
        <v>31</v>
      </c>
      <c r="C13" s="661">
        <v>208</v>
      </c>
      <c r="D13" s="646">
        <v>196</v>
      </c>
      <c r="E13" s="3"/>
    </row>
    <row r="14" spans="1:5" ht="14.25" customHeight="1" x14ac:dyDescent="0.25">
      <c r="A14" s="615" t="s">
        <v>141</v>
      </c>
      <c r="B14" s="647" t="s">
        <v>55</v>
      </c>
      <c r="C14" s="648">
        <v>0</v>
      </c>
      <c r="D14" s="668">
        <v>0</v>
      </c>
      <c r="E14" s="3"/>
    </row>
    <row r="15" spans="1:5" ht="28.5" customHeight="1" x14ac:dyDescent="0.25">
      <c r="A15" s="649" t="s">
        <v>147</v>
      </c>
      <c r="B15" s="616" t="s">
        <v>52</v>
      </c>
      <c r="C15" s="662">
        <v>364</v>
      </c>
      <c r="D15" s="589">
        <v>408</v>
      </c>
      <c r="E15" s="3"/>
    </row>
    <row r="16" spans="1:5" ht="14.25" customHeight="1" x14ac:dyDescent="0.25">
      <c r="A16" s="650" t="s">
        <v>141</v>
      </c>
      <c r="B16" s="669" t="s">
        <v>53</v>
      </c>
      <c r="C16" s="590">
        <v>359</v>
      </c>
      <c r="D16" s="617">
        <v>403</v>
      </c>
      <c r="E16" s="3"/>
    </row>
    <row r="17" spans="1:5" ht="14.25" customHeight="1" x14ac:dyDescent="0.25">
      <c r="A17" s="651" t="s">
        <v>148</v>
      </c>
      <c r="B17" s="618" t="s">
        <v>54</v>
      </c>
      <c r="C17" s="591">
        <v>3</v>
      </c>
      <c r="D17" s="652">
        <v>3</v>
      </c>
      <c r="E17" s="3"/>
    </row>
    <row r="18" spans="1:5" ht="14.25" customHeight="1" x14ac:dyDescent="0.25">
      <c r="A18" s="670" t="s">
        <v>141</v>
      </c>
      <c r="B18" s="653" t="s">
        <v>64</v>
      </c>
      <c r="C18" s="592">
        <v>0</v>
      </c>
      <c r="D18" s="596">
        <v>0</v>
      </c>
      <c r="E18" s="3"/>
    </row>
    <row r="19" spans="1:5" ht="42.75" customHeight="1" x14ac:dyDescent="0.25">
      <c r="A19" s="654" t="s">
        <v>149</v>
      </c>
      <c r="B19" s="619" t="s">
        <v>16</v>
      </c>
      <c r="C19" s="671">
        <f>IF(OR(C13=0,12=0),0,ROUND(C6/(C13*12),0))</f>
        <v>5519</v>
      </c>
      <c r="D19" s="593">
        <f>IF(OR(D13=0,12=0),0,ROUND(D6/(D13*12),0))</f>
        <v>4915</v>
      </c>
      <c r="E19" s="3"/>
    </row>
    <row r="20" spans="1:5" ht="28.5" customHeight="1" x14ac:dyDescent="0.25">
      <c r="A20" s="620" t="s">
        <v>142</v>
      </c>
      <c r="B20" s="621" t="s">
        <v>17</v>
      </c>
      <c r="C20" s="655">
        <f>IF(OR(C14=0,12=0),0,ROUND(C7/(C14*12),0))</f>
        <v>0</v>
      </c>
      <c r="D20" s="660">
        <f>IF(OR(D14=0,12=0),0,ROUND(D7/(D14*12),0))</f>
        <v>0</v>
      </c>
      <c r="E20" s="3"/>
    </row>
    <row r="21" spans="1:5" ht="42.75" customHeight="1" x14ac:dyDescent="0.25">
      <c r="A21" s="622" t="s">
        <v>143</v>
      </c>
      <c r="B21" s="623" t="s">
        <v>66</v>
      </c>
      <c r="C21" s="624">
        <f t="shared" ref="C21:D24" si="0">IF(OR(C15=0,12=0),0,ROUND(C9/(C15*12),0))</f>
        <v>94</v>
      </c>
      <c r="D21" s="625">
        <f t="shared" si="0"/>
        <v>175</v>
      </c>
      <c r="E21" s="3"/>
    </row>
    <row r="22" spans="1:5" ht="28.5" customHeight="1" x14ac:dyDescent="0.25">
      <c r="A22" s="656" t="s">
        <v>150</v>
      </c>
      <c r="B22" s="626" t="s">
        <v>35</v>
      </c>
      <c r="C22" s="627">
        <f t="shared" si="0"/>
        <v>90</v>
      </c>
      <c r="D22" s="594">
        <f t="shared" si="0"/>
        <v>170</v>
      </c>
      <c r="E22" s="3"/>
    </row>
    <row r="23" spans="1:5" ht="42.75" customHeight="1" x14ac:dyDescent="0.25">
      <c r="A23" s="628" t="s">
        <v>144</v>
      </c>
      <c r="B23" s="657" t="s">
        <v>56</v>
      </c>
      <c r="C23" s="629">
        <f t="shared" si="0"/>
        <v>3923</v>
      </c>
      <c r="D23" s="658">
        <f t="shared" si="0"/>
        <v>4345</v>
      </c>
      <c r="E23" s="3"/>
    </row>
    <row r="24" spans="1:5" ht="28.5" customHeight="1" x14ac:dyDescent="0.25">
      <c r="A24" s="672" t="s">
        <v>153</v>
      </c>
      <c r="B24" s="595" t="s">
        <v>51</v>
      </c>
      <c r="C24" s="630">
        <f t="shared" si="0"/>
        <v>0</v>
      </c>
      <c r="D24" s="659">
        <f t="shared" si="0"/>
        <v>0</v>
      </c>
      <c r="E24" s="3"/>
    </row>
    <row r="25" spans="1:5" x14ac:dyDescent="0.25">
      <c r="A25" s="1"/>
      <c r="B25" s="1"/>
      <c r="C25" s="1"/>
      <c r="D25" s="1"/>
    </row>
  </sheetData>
  <sheetProtection password="8EB5" sheet="1" objects="1" scenarios="1" formatColumns="0" formatRows="0"/>
  <mergeCells count="1">
    <mergeCell ref="A1:D1"/>
  </mergeCells>
  <pageMargins left="0.25" right="0.25" top="0.25" bottom="0.2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8"/>
  <sheetViews>
    <sheetView workbookViewId="0">
      <selection sqref="A1:D1"/>
    </sheetView>
  </sheetViews>
  <sheetFormatPr defaultRowHeight="15" x14ac:dyDescent="0.25"/>
  <cols>
    <col min="1" max="1" width="74.140625" customWidth="1"/>
    <col min="2" max="2" width="11.28515625" customWidth="1"/>
    <col min="3" max="3" width="35.42578125" customWidth="1"/>
    <col min="4" max="4" width="36.42578125" customWidth="1"/>
  </cols>
  <sheetData>
    <row r="1" spans="1:5" ht="18" customHeight="1" x14ac:dyDescent="0.25">
      <c r="A1" s="750" t="s">
        <v>156</v>
      </c>
      <c r="B1" s="719"/>
      <c r="C1" s="719"/>
      <c r="D1" s="719"/>
    </row>
    <row r="2" spans="1:5" ht="14.25" customHeight="1" x14ac:dyDescent="0.25">
      <c r="A2" s="757" t="s">
        <v>47</v>
      </c>
      <c r="B2" s="751" t="s">
        <v>22</v>
      </c>
      <c r="C2" s="754" t="s">
        <v>158</v>
      </c>
      <c r="D2" s="722"/>
      <c r="E2" s="3"/>
    </row>
    <row r="3" spans="1:5" ht="30.75" customHeight="1" x14ac:dyDescent="0.25">
      <c r="A3" s="730"/>
      <c r="B3" s="730"/>
      <c r="C3" s="675" t="s">
        <v>0</v>
      </c>
      <c r="D3" s="713" t="s">
        <v>170</v>
      </c>
      <c r="E3" s="3"/>
    </row>
    <row r="4" spans="1:5" ht="15.75" customHeight="1" x14ac:dyDescent="0.25">
      <c r="A4" s="676" t="s">
        <v>49</v>
      </c>
      <c r="B4" s="687" t="s">
        <v>50</v>
      </c>
      <c r="C4" s="677" t="s">
        <v>70</v>
      </c>
      <c r="D4" s="688" t="s">
        <v>24</v>
      </c>
      <c r="E4" s="3"/>
    </row>
    <row r="5" spans="1:5" ht="30.75" customHeight="1" x14ac:dyDescent="0.25">
      <c r="A5" s="714" t="s">
        <v>171</v>
      </c>
      <c r="B5" s="678" t="s">
        <v>60</v>
      </c>
      <c r="C5" s="679">
        <f>C6+C12</f>
        <v>6961870</v>
      </c>
      <c r="D5" s="689">
        <f>D6+D12</f>
        <v>6424393</v>
      </c>
      <c r="E5" s="3"/>
    </row>
    <row r="6" spans="1:5" ht="46.5" customHeight="1" x14ac:dyDescent="0.25">
      <c r="A6" s="690" t="s">
        <v>159</v>
      </c>
      <c r="B6" s="680" t="s">
        <v>25</v>
      </c>
      <c r="C6" s="710">
        <f>SUM(C7:C9)+C11</f>
        <v>2822796</v>
      </c>
      <c r="D6" s="691">
        <f>SUM(D7:D9)+D11</f>
        <v>2989566</v>
      </c>
      <c r="E6" s="3"/>
    </row>
    <row r="7" spans="1:5" ht="15.75" customHeight="1" x14ac:dyDescent="0.25">
      <c r="A7" s="717" t="s">
        <v>173</v>
      </c>
      <c r="B7" s="715" t="s">
        <v>26</v>
      </c>
      <c r="C7" s="692">
        <v>724046</v>
      </c>
      <c r="D7" s="681">
        <v>1122658</v>
      </c>
      <c r="E7" s="3"/>
    </row>
    <row r="8" spans="1:5" ht="15.75" customHeight="1" x14ac:dyDescent="0.25">
      <c r="A8" s="716" t="s">
        <v>172</v>
      </c>
      <c r="B8" s="682" t="s">
        <v>27</v>
      </c>
      <c r="C8" s="693">
        <v>1840462</v>
      </c>
      <c r="D8" s="694">
        <v>1615413</v>
      </c>
      <c r="E8" s="3"/>
    </row>
    <row r="9" spans="1:5" ht="30.75" customHeight="1" x14ac:dyDescent="0.25">
      <c r="A9" s="711" t="s">
        <v>169</v>
      </c>
      <c r="B9" s="695" t="s">
        <v>28</v>
      </c>
      <c r="C9" s="696">
        <v>0</v>
      </c>
      <c r="D9" s="683">
        <v>0</v>
      </c>
      <c r="E9" s="3"/>
    </row>
    <row r="10" spans="1:5" ht="63" customHeight="1" x14ac:dyDescent="0.25">
      <c r="A10" s="697" t="s">
        <v>160</v>
      </c>
      <c r="B10" s="684" t="s">
        <v>61</v>
      </c>
      <c r="C10" s="703">
        <v>0</v>
      </c>
      <c r="D10" s="712">
        <v>0</v>
      </c>
      <c r="E10" s="3"/>
    </row>
    <row r="11" spans="1:5" ht="15.75" customHeight="1" x14ac:dyDescent="0.25">
      <c r="A11" s="698" t="s">
        <v>161</v>
      </c>
      <c r="B11" s="685" t="s">
        <v>29</v>
      </c>
      <c r="C11" s="699">
        <v>258288</v>
      </c>
      <c r="D11" s="686">
        <v>251495</v>
      </c>
      <c r="E11" s="3"/>
    </row>
    <row r="12" spans="1:5" ht="15.75" customHeight="1" x14ac:dyDescent="0.25">
      <c r="A12" s="700" t="s">
        <v>162</v>
      </c>
      <c r="B12" s="704" t="s">
        <v>30</v>
      </c>
      <c r="C12" s="701">
        <v>4139074</v>
      </c>
      <c r="D12" s="702">
        <v>3434827</v>
      </c>
      <c r="E12" s="3"/>
    </row>
    <row r="13" spans="1:5" ht="15.75" customHeight="1" x14ac:dyDescent="0.25">
      <c r="A13" s="1"/>
      <c r="B13" s="1"/>
      <c r="C13" s="1"/>
      <c r="D13" s="1"/>
    </row>
    <row r="14" spans="1:5" ht="15.75" customHeight="1" x14ac:dyDescent="0.25">
      <c r="A14" s="705" t="s">
        <v>163</v>
      </c>
      <c r="C14" s="755" t="s">
        <v>165</v>
      </c>
      <c r="D14" s="725"/>
    </row>
    <row r="15" spans="1:5" ht="15.75" customHeight="1" x14ac:dyDescent="0.25">
      <c r="B15" s="707" t="s">
        <v>167</v>
      </c>
      <c r="C15" s="752" t="s">
        <v>157</v>
      </c>
      <c r="D15" s="725"/>
    </row>
    <row r="16" spans="1:5" ht="15.75" customHeight="1" x14ac:dyDescent="0.25">
      <c r="A16" s="709" t="s">
        <v>168</v>
      </c>
    </row>
    <row r="17" spans="1:4" ht="15.75" customHeight="1" x14ac:dyDescent="0.25">
      <c r="A17" s="706" t="s">
        <v>164</v>
      </c>
      <c r="C17" s="756" t="s">
        <v>166</v>
      </c>
      <c r="D17" s="725"/>
    </row>
    <row r="18" spans="1:4" ht="15.75" customHeight="1" x14ac:dyDescent="0.25">
      <c r="B18" s="708" t="s">
        <v>167</v>
      </c>
      <c r="C18" s="753" t="s">
        <v>157</v>
      </c>
      <c r="D18" s="725"/>
    </row>
  </sheetData>
  <sheetProtection password="8EB5" sheet="1" objects="1" scenarios="1" formatColumns="0" formatRows="0"/>
  <mergeCells count="8">
    <mergeCell ref="A1:D1"/>
    <mergeCell ref="B2:B3"/>
    <mergeCell ref="C15:D15"/>
    <mergeCell ref="C18:D18"/>
    <mergeCell ref="C2:D2"/>
    <mergeCell ref="C14:D14"/>
    <mergeCell ref="C17:D17"/>
    <mergeCell ref="A2:A3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Иванцова Татьяна Леонидовна</cp:lastModifiedBy>
  <dcterms:created xsi:type="dcterms:W3CDTF">2026-01-20T08:28:09Z</dcterms:created>
  <dcterms:modified xsi:type="dcterms:W3CDTF">2026-01-21T13:18:43Z</dcterms:modified>
</cp:coreProperties>
</file>